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26.225\koukyou\下水道管理係\003　決算関係\H28決算統計\202_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<sst xmlns="http://schemas.openxmlformats.org/spreadsheetml/2006/main" count="240" uniqueCount="125">
  <si>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</si>
  <si>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</si>
  <si>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</si>
  <si>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</si>
  <si>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</si>
  <si>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</si>
  <si>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</si>
  <si>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</si>
  <si>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</si>
  <si>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</si>
  <si>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</si>
  <si>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</si>
  <si>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</si>
  <si>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</si>
  <si>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</si>
  <si>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</si>
  <si>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</si>
  <si>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</si>
  <si>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</si>
  <si>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</si>
  <si>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</si>
  <si>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</si>
  <si>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</si>
  <si>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</si>
  <si>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</si>
  <si>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</si>
  <si>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</si>
  <si>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</si>
  <si>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</si>
  <si>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</si>
  <si>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</si>
  <si>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</si>
  <si>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</si>
  <si>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</si>
  <si>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</si>
  <si>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</si>
  <si>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</si>
  <si>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</si>
  <si>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</si>
  <si>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</si>
  <si>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</si>
  <si>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</si>
  <si>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</si>
  <si>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</si>
  <si>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</si>
  <si>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</si>
  <si>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</si>
  <si>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</si>
  <si>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</si>
  <si>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</si>
  <si>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</si>
  <si>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</si>
  <si>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</si>
  <si>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</si>
  <si>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</si>
  <si>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</si>
  <si>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</si>
  <si>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</si>
  <si>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</si>
  <si>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</si>
  <si>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</si>
  <si>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</si>
  <si>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</si>
  <si>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</si>
  <si>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</si>
  <si>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</si>
  <si>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</si>
  <si>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</si>
  <si>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</si>
  <si>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</si>
  <si>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</si>
  <si>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</si>
  <si>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</si>
  <si>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</si>
  <si>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</si>
  <si>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</si>
  <si>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</si>
  <si>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</si>
  <si>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</si>
  <si>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</si>
  <si>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</si>
  <si>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</si>
  <si>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</si>
  <si>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</si>
  <si>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</si>
  <si>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</si>
  <si>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</si>
  <si>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</si>
  <si>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</si>
  <si>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</si>
  <si>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</si>
  <si>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</si>
  <si>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</si>
  <si>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</si>
  <si>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</si>
  <si>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</si>
  <si>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</si>
  <si>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</si>
  <si>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</si>
  <si>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</si>
  <si>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</si>
  <si>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</si>
  <si>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</si>
  <si>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</si>
  <si>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</si>
  <si>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</si>
  <si>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</si>
  <si>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</si>
  <si>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</si>
  <si>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</si>
  <si>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</si>
  <si>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</si>
  <si>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</si>
  <si>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</si>
  <si>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</si>
  <si>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</si>
  <si>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</si>
  <si>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</si>
  <si>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</si>
  <si>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</si>
  <si>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</si>
  <si>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30年を経過している処理施設については、過去に大規模な更新改良を行っている。供用開始からある程度経過した処理施設については、計画的な分解整備等により延命化を図っているところであ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9" eb="100">
      <t>カン</t>
    </rPh>
    <rPh sb="100" eb="101">
      <t>キョ</t>
    </rPh>
    <rPh sb="107" eb="109">
      <t>コウシン</t>
    </rPh>
    <rPh sb="109" eb="111">
      <t>カイリョウ</t>
    </rPh>
    <rPh sb="112" eb="113">
      <t>オコナ</t>
    </rPh>
    <rPh sb="119" eb="121">
      <t>ヒツヨウ</t>
    </rPh>
    <rPh sb="122" eb="123">
      <t>オウ</t>
    </rPh>
    <rPh sb="125" eb="127">
      <t>チョウサ</t>
    </rPh>
    <rPh sb="128" eb="129">
      <t>オコナ</t>
    </rPh>
    <rPh sb="133" eb="135">
      <t>ヨテイ</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</si>
  <si>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</si>
  <si>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しかしながら、水洗化率は向上しているにも関わらず、経費回収率は45%～60%程度であることや人口減少などを考慮すると使用料改定だけでは経営状況の改善は困難と推察する。
　汚水処理原価の改善を図ることからも、接続可能な処理区は統合を進め、効率的な汚水処理を行う検討にも取り組んでいく必要がある。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9" eb="21">
      <t>ヘイセイ</t>
    </rPh>
    <rPh sb="23" eb="24">
      <t>ネン</t>
    </rPh>
    <rPh sb="25" eb="26">
      <t>ガツ</t>
    </rPh>
    <rPh sb="61" eb="64">
      <t>スイセンカ</t>
    </rPh>
    <rPh sb="64" eb="65">
      <t>リツ</t>
    </rPh>
    <rPh sb="66" eb="68">
      <t>コウジョウ</t>
    </rPh>
    <rPh sb="74" eb="75">
      <t>カカ</t>
    </rPh>
    <rPh sb="92" eb="94">
      <t>テイド</t>
    </rPh>
    <rPh sb="126" eb="128">
      <t>カイゼン</t>
    </rPh>
    <rPh sb="129" eb="131">
      <t>コンナン</t>
    </rPh>
    <rPh sb="245" eb="246">
      <t>ノチ</t>
    </rPh>
    <rPh sb="258" eb="260">
      <t>ケイエイ</t>
    </rPh>
    <rPh sb="260" eb="262">
      <t>センリャク</t>
    </rPh>
    <rPh sb="262" eb="263">
      <t>オヨ</t>
    </rPh>
    <phoneticPr fontId="4"/>
  </si>
  <si>
    <t>　萩市の漁業集落排水事業は、昭和59年に供用開始、その後8処理区を順次供用開始している。
　供用開始した8処理区のうち1処理区が現在も整備中である。なお、平成25年に特定環境保全公共下水道と隣接している1処理区を統合している。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施設利用率については人口減少等の影響により近年は減少傾向となっている。
　汚水処理原価については、概ね類似団体平均値であるが処理施設機器の突発的な修繕の有無によって変動している。
　水洗化率については、平成27年度に新たに供用開始となった処理区があったことから一時的に大幅減少となったが、水洗化の促進により上昇傾向にある。</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6" eb="48">
      <t>キョウヨウ</t>
    </rPh>
    <rPh sb="48" eb="50">
      <t>カイシ</t>
    </rPh>
    <rPh sb="53" eb="55">
      <t>ショリ</t>
    </rPh>
    <rPh sb="55" eb="56">
      <t>ク</t>
    </rPh>
    <rPh sb="60" eb="62">
      <t>ショリ</t>
    </rPh>
    <rPh sb="62" eb="63">
      <t>ク</t>
    </rPh>
    <rPh sb="64" eb="66">
      <t>ゲンザイ</t>
    </rPh>
    <rPh sb="67" eb="70">
      <t>セイビチュウ</t>
    </rPh>
    <rPh sb="77" eb="79">
      <t>ヘイセイ</t>
    </rPh>
    <rPh sb="81" eb="82">
      <t>ネン</t>
    </rPh>
    <rPh sb="83" eb="85">
      <t>トクテイ</t>
    </rPh>
    <rPh sb="85" eb="87">
      <t>カンキョウ</t>
    </rPh>
    <rPh sb="87" eb="89">
      <t>ホゼン</t>
    </rPh>
    <rPh sb="89" eb="91">
      <t>コウキョウ</t>
    </rPh>
    <rPh sb="91" eb="94">
      <t>ゲスイドウ</t>
    </rPh>
    <rPh sb="95" eb="97">
      <t>リンセツ</t>
    </rPh>
    <rPh sb="102" eb="104">
      <t>ショリ</t>
    </rPh>
    <rPh sb="104" eb="105">
      <t>ク</t>
    </rPh>
    <rPh sb="106" eb="108">
      <t>トウゴウ</t>
    </rPh>
    <rPh sb="125" eb="127">
      <t>トウイツ</t>
    </rPh>
    <rPh sb="139" eb="140">
      <t>オヨ</t>
    </rPh>
    <rPh sb="153" eb="155">
      <t>カイテイ</t>
    </rPh>
    <rPh sb="156" eb="157">
      <t>オコナ</t>
    </rPh>
    <rPh sb="309" eb="311">
      <t>ジンコウ</t>
    </rPh>
    <rPh sb="311" eb="313">
      <t>ゲンショウ</t>
    </rPh>
    <rPh sb="313" eb="314">
      <t>トウ</t>
    </rPh>
    <rPh sb="315" eb="317">
      <t>エイキョウ</t>
    </rPh>
    <rPh sb="320" eb="322">
      <t>キンネン</t>
    </rPh>
    <rPh sb="323" eb="325">
      <t>ゲンショウ</t>
    </rPh>
    <rPh sb="325" eb="327">
      <t>ケイコウ</t>
    </rPh>
    <rPh sb="336" eb="338">
      <t>オスイ</t>
    </rPh>
    <rPh sb="338" eb="340">
      <t>ショリ</t>
    </rPh>
    <rPh sb="340" eb="342">
      <t>ゲンカ</t>
    </rPh>
    <rPh sb="348" eb="349">
      <t>オオム</t>
    </rPh>
    <rPh sb="350" eb="352">
      <t>ルイジ</t>
    </rPh>
    <rPh sb="352" eb="354">
      <t>ダンタイ</t>
    </rPh>
    <rPh sb="354" eb="356">
      <t>ヘイキン</t>
    </rPh>
    <rPh sb="356" eb="357">
      <t>チ</t>
    </rPh>
    <rPh sb="361" eb="363">
      <t>ショリ</t>
    </rPh>
    <rPh sb="363" eb="365">
      <t>シセツ</t>
    </rPh>
    <rPh sb="365" eb="367">
      <t>キキ</t>
    </rPh>
    <rPh sb="368" eb="371">
      <t>トッパツテキ</t>
    </rPh>
    <rPh sb="372" eb="374">
      <t>シュウゼン</t>
    </rPh>
    <rPh sb="375" eb="377">
      <t>ウム</t>
    </rPh>
    <rPh sb="381" eb="383">
      <t>ヘンドウ</t>
    </rPh>
    <rPh sb="390" eb="393">
      <t>スイセンカ</t>
    </rPh>
    <rPh sb="393" eb="394">
      <t>リツ</t>
    </rPh>
    <rPh sb="400" eb="402">
      <t>ヘイセイ</t>
    </rPh>
    <rPh sb="404" eb="406">
      <t>ネンド</t>
    </rPh>
    <rPh sb="407" eb="408">
      <t>アラ</t>
    </rPh>
    <rPh sb="410" eb="412">
      <t>キョウヨウ</t>
    </rPh>
    <rPh sb="412" eb="414">
      <t>カイシ</t>
    </rPh>
    <rPh sb="418" eb="420">
      <t>ショリ</t>
    </rPh>
    <rPh sb="420" eb="421">
      <t>ク</t>
    </rPh>
    <rPh sb="429" eb="432">
      <t>イチジテキ</t>
    </rPh>
    <rPh sb="433" eb="435">
      <t>オオハバ</t>
    </rPh>
    <rPh sb="435" eb="437">
      <t>ゲンショウ</t>
    </rPh>
    <rPh sb="443" eb="446">
      <t>スイセンカ</t>
    </rPh>
    <rPh sb="447" eb="449">
      <t>ソクシン</t>
    </rPh>
    <rPh sb="452" eb="454">
      <t>ジョウショウ</t>
    </rPh>
    <rPh sb="454" eb="45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</si>
</sst>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6-417E-87CD-F1B6D1B1013A}"/>
            </c:ext>
          </c:extLst>
        </c:ser>
        <c:dLbls>
          <c:showLegendKey val="0"/>
          <c:showVal val="0"/>
          <c:showCatName val="0"/>
          <c:showSerName val="0"/>
          <c:showPercent val="0"/>
          <c:showBubbleSize val="0"/>
        </c:dLbls>
        <c:gapWidth val="150"/>
        <c:axId val="100169984"/>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formatCode="#,##0.00;&quot;△&quot;#,##0.00">
                  <c:v>0</c:v>
                </c:pt>
                <c:pt idx="3" formatCode="#,##0.00;&quot;△&quot;#,##0.00">
                  <c:v>0</c:v>
                </c:pt>
                <c:pt idx="4">
                  <c:v>0.12</c:v>
                </c:pt>
              </c:numCache>
            </c:numRef>
          </c:val>
          <c:smooth val="0"/>
          <c:extLst>
            <c:ext xmlns:c16="http://schemas.microsoft.com/office/drawing/2014/chart" uri="{C3380CC4-5D6E-409C-BE32-E72D297353CC}">
              <c16:uniqueId val="{00000001-47D6-417E-87CD-F1B6D1B1013A}"/>
            </c:ext>
          </c:extLst>
        </c:ser>
        <c:dLbls>
          <c:showLegendKey val="0"/>
          <c:showVal val="0"/>
          <c:showCatName val="0"/>
          <c:showSerName val="0"/>
          <c:showPercent val="0"/>
          <c:showBubbleSize val="0"/>
        </c:dLbls>
        <c:marker val="1"/>
        <c:smooth val="0"/>
        <c:axId val="100169984"/>
        <c:axId val="100245888"/>
      </c:lineChart>
      <c:dateAx>
        <c:axId val="100169984"/>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37.93</c:v>
                </c:pt>
                <c:pt idx="1">
                  <c:v>38.770000000000003</c:v>
                </c:pt>
                <c:pt idx="2">
                  <c:v>35.32</c:v>
                </c:pt>
                <c:pt idx="3">
                  <c:v>30.85</c:v>
                </c:pt>
                <c:pt idx="4">
                  <c:v>31.63</c:v>
                </c:pt>
              </c:numCache>
            </c:numRef>
          </c:val>
          <c:extLst>
            <c:ext xmlns:c16="http://schemas.microsoft.com/office/drawing/2014/chart" uri="{C3380CC4-5D6E-409C-BE32-E72D297353CC}">
              <c16:uniqueId val="{00000000-A366-4A3C-9661-DF8052E70DC8}"/>
            </c:ext>
          </c:extLst>
        </c:ser>
        <c:dLbls>
          <c:showLegendKey val="0"/>
          <c:showVal val="0"/>
          <c:showCatName val="0"/>
          <c:showSerName val="0"/>
          <c:showPercent val="0"/>
          <c:showBubbleSize val="0"/>
        </c:dLbls>
        <c:gapWidth val="150"/>
        <c:axId val="118869376"/>
        <c:axId val="118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38.36</c:v>
                </c:pt>
                <c:pt idx="3">
                  <c:v>37.51</c:v>
                </c:pt>
                <c:pt idx="4">
                  <c:v>39.9</c:v>
                </c:pt>
              </c:numCache>
            </c:numRef>
          </c:val>
          <c:smooth val="0"/>
          <c:extLst>
            <c:ext xmlns:c16="http://schemas.microsoft.com/office/drawing/2014/chart" uri="{C3380CC4-5D6E-409C-BE32-E72D297353CC}">
              <c16:uniqueId val="{00000001-A366-4A3C-9661-DF8052E70DC8}"/>
            </c:ext>
          </c:extLst>
        </c:ser>
        <c:dLbls>
          <c:showLegendKey val="0"/>
          <c:showVal val="0"/>
          <c:showCatName val="0"/>
          <c:showSerName val="0"/>
          <c:showPercent val="0"/>
          <c:showBubbleSize val="0"/>
        </c:dLbls>
        <c:marker val="1"/>
        <c:smooth val="0"/>
        <c:axId val="118869376"/>
        <c:axId val="118871552"/>
      </c:lineChart>
      <c:dateAx>
        <c:axId val="118869376"/>
        <c:scaling>
          <c:orientation val="minMax"/>
        </c:scaling>
        <c:delete val="1"/>
        <c:axPos val="b"/>
        <c:numFmt formatCode="ge" sourceLinked="1"/>
        <c:majorTickMark val="none"/>
        <c:minorTickMark val="none"/>
        <c:tickLblPos val="none"/>
        <c:crossAx val="118871552"/>
        <c:crosses val="autoZero"/>
        <c:auto val="1"/>
        <c:lblOffset val="100"/>
        <c:baseTimeUnit val="years"/>
      </c:dateAx>
      <c:valAx>
        <c:axId val="118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87.36</c:v>
                </c:pt>
                <c:pt idx="1">
                  <c:v>88.04</c:v>
                </c:pt>
                <c:pt idx="2">
                  <c:v>88.33</c:v>
                </c:pt>
                <c:pt idx="3">
                  <c:v>79.36</c:v>
                </c:pt>
                <c:pt idx="4">
                  <c:v>84.64</c:v>
                </c:pt>
              </c:numCache>
            </c:numRef>
          </c:val>
          <c:extLst>
            <c:ext xmlns:c16="http://schemas.microsoft.com/office/drawing/2014/chart" uri="{C3380CC4-5D6E-409C-BE32-E72D297353CC}">
              <c16:uniqueId val="{00000000-8060-40A1-8F4C-69598EADAD4E}"/>
            </c:ext>
          </c:extLst>
        </c:ser>
        <c:dLbls>
          <c:showLegendKey val="0"/>
          <c:showVal val="0"/>
          <c:showCatName val="0"/>
          <c:showSerName val="0"/>
          <c:showPercent val="0"/>
          <c:showBubbleSize val="0"/>
        </c:dLbls>
        <c:gapWidth val="150"/>
        <c:axId val="118905856"/>
        <c:axId val="11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81.819999999999993</c:v>
                </c:pt>
                <c:pt idx="3">
                  <c:v>81.63</c:v>
                </c:pt>
                <c:pt idx="4">
                  <c:v>85.72</c:v>
                </c:pt>
              </c:numCache>
            </c:numRef>
          </c:val>
          <c:smooth val="0"/>
          <c:extLst>
            <c:ext xmlns:c16="http://schemas.microsoft.com/office/drawing/2014/chart" uri="{C3380CC4-5D6E-409C-BE32-E72D297353CC}">
              <c16:uniqueId val="{00000001-8060-40A1-8F4C-69598EADAD4E}"/>
            </c:ext>
          </c:extLst>
        </c:ser>
        <c:dLbls>
          <c:showLegendKey val="0"/>
          <c:showVal val="0"/>
          <c:showCatName val="0"/>
          <c:showSerName val="0"/>
          <c:showPercent val="0"/>
          <c:showBubbleSize val="0"/>
        </c:dLbls>
        <c:marker val="1"/>
        <c:smooth val="0"/>
        <c:axId val="118905856"/>
        <c:axId val="118908032"/>
      </c:lineChart>
      <c:dateAx>
        <c:axId val="118905856"/>
        <c:scaling>
          <c:orientation val="minMax"/>
        </c:scaling>
        <c:delete val="1"/>
        <c:axPos val="b"/>
        <c:numFmt formatCode="ge" sourceLinked="1"/>
        <c:majorTickMark val="none"/>
        <c:minorTickMark val="none"/>
        <c:tickLblPos val="none"/>
        <c:crossAx val="118908032"/>
        <c:crosses val="autoZero"/>
        <c:auto val="1"/>
        <c:lblOffset val="100"/>
        <c:baseTimeUnit val="years"/>
      </c:dateAx>
      <c:valAx>
        <c:axId val="11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c:v>
                </c:pt>
                <c:pt idx="1">
                  <c:v>88.68</c:v>
                </c:pt>
                <c:pt idx="2">
                  <c:v>89.24</c:v>
                </c:pt>
                <c:pt idx="3">
                  <c:v>87.37</c:v>
                </c:pt>
                <c:pt idx="4">
                  <c:v>100</c:v>
                </c:pt>
              </c:numCache>
            </c:numRef>
          </c:val>
          <c:extLst>
            <c:ext xmlns:c16="http://schemas.microsoft.com/office/drawing/2014/chart" uri="{C3380CC4-5D6E-409C-BE32-E72D297353CC}">
              <c16:uniqueId val="{00000000-F05A-4EF1-AD44-08086DCAB9D4}"/>
            </c:ext>
          </c:extLst>
        </c:ser>
        <c:dLbls>
          <c:showLegendKey val="0"/>
          <c:showVal val="0"/>
          <c:showCatName val="0"/>
          <c:showSerName val="0"/>
          <c:showPercent val="0"/>
          <c:showBubbleSize val="0"/>
        </c:dLbls>
        <c:gapWidth val="150"/>
        <c:axId val="90597248"/>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A-4EF1-AD44-08086DCAB9D4}"/>
            </c:ext>
          </c:extLst>
        </c:ser>
        <c:dLbls>
          <c:showLegendKey val="0"/>
          <c:showVal val="0"/>
          <c:showCatName val="0"/>
          <c:showSerName val="0"/>
          <c:showPercent val="0"/>
          <c:showBubbleSize val="0"/>
        </c:dLbls>
        <c:marker val="1"/>
        <c:smooth val="0"/>
        <c:axId val="90597248"/>
        <c:axId val="100216832"/>
      </c:lineChart>
      <c:dateAx>
        <c:axId val="90597248"/>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2-420D-AF68-D4AC3F6D4288}"/>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2-420D-AF68-D4AC3F6D4288}"/>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C-4B8E-B1A1-A8867C1F7992}"/>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C-4B8E-B1A1-A8867C1F7992}"/>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7-417D-8164-0BB929F04865}"/>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7-417D-8164-0BB929F04865}"/>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2-4AB7-8383-4C3A120EFADA}"/>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2-4AB7-8383-4C3A120EFADA}"/>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658.63</c:v>
                </c:pt>
                <c:pt idx="1">
                  <c:v>692.41</c:v>
                </c:pt>
                <c:pt idx="2">
                  <c:v>700.25</c:v>
                </c:pt>
                <c:pt idx="3">
                  <c:v>728.42</c:v>
                </c:pt>
                <c:pt idx="4" formatCode="#,##0.00;&quot;△&quot;#,##0.00">
                  <c:v>0</c:v>
                </c:pt>
              </c:numCache>
            </c:numRef>
          </c:val>
          <c:extLst>
            <c:ext xmlns:c16="http://schemas.microsoft.com/office/drawing/2014/chart" uri="{C3380CC4-5D6E-409C-BE32-E72D297353CC}">
              <c16:uniqueId val="{00000000-2C71-4F73-9482-7AE01601BDEC}"/>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392.45</c:v>
                </c:pt>
                <c:pt idx="3">
                  <c:v>310.04000000000002</c:v>
                </c:pt>
                <c:pt idx="4">
                  <c:v>238.95</c:v>
                </c:pt>
              </c:numCache>
            </c:numRef>
          </c:val>
          <c:smooth val="0"/>
          <c:extLst>
            <c:ext xmlns:c16="http://schemas.microsoft.com/office/drawing/2014/chart" uri="{C3380CC4-5D6E-409C-BE32-E72D297353CC}">
              <c16:uniqueId val="{00000001-2C71-4F73-9482-7AE01601BDEC}"/>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c:v>
                </c:pt>
                <c:pt idx="1">
                  <c:v>44.64</c:v>
                </c:pt>
                <c:pt idx="2">
                  <c:v>45.66</c:v>
                </c:pt>
                <c:pt idx="3">
                  <c:v>47.72</c:v>
                </c:pt>
                <c:pt idx="4">
                  <c:v>58.16</c:v>
                </c:pt>
              </c:numCache>
            </c:numRef>
          </c:val>
          <c:extLst>
            <c:ext xmlns:c16="http://schemas.microsoft.com/office/drawing/2014/chart" uri="{C3380CC4-5D6E-409C-BE32-E72D297353CC}">
              <c16:uniqueId val="{00000000-DAD4-4F47-B21E-F3579DCD828D}"/>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49.68</c:v>
                </c:pt>
                <c:pt idx="3">
                  <c:v>45.36</c:v>
                </c:pt>
                <c:pt idx="4">
                  <c:v>53.57</c:v>
                </c:pt>
              </c:numCache>
            </c:numRef>
          </c:val>
          <c:smooth val="0"/>
          <c:extLst>
            <c:ext xmlns:c16="http://schemas.microsoft.com/office/drawing/2014/chart" uri="{C3380CC4-5D6E-409C-BE32-E72D297353CC}">
              <c16:uniqueId val="{00000001-DAD4-4F47-B21E-F3579DCD828D}"/>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365.05</c:v>
                </c:pt>
                <c:pt idx="1">
                  <c:v>356.64</c:v>
                </c:pt>
                <c:pt idx="2">
                  <c:v>363.36</c:v>
                </c:pt>
                <c:pt idx="3">
                  <c:v>348.5</c:v>
                </c:pt>
                <c:pt idx="4">
                  <c:v>286.89999999999998</c:v>
                </c:pt>
              </c:numCache>
            </c:numRef>
          </c:val>
          <c:extLst>
            <c:ext xmlns:c16="http://schemas.microsoft.com/office/drawing/2014/chart" uri="{C3380CC4-5D6E-409C-BE32-E72D297353CC}">
              <c16:uniqueId val="{00000000-2258-4C41-816B-0A95512D5ACA}"/>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347.95</c:v>
                </c:pt>
                <c:pt idx="3">
                  <c:v>384.28</c:v>
                </c:pt>
                <c:pt idx="4">
                  <c:v>310.41000000000003</c:v>
                </c:pt>
              </c:numCache>
            </c:numRef>
          </c:val>
          <c:smooth val="0"/>
          <c:extLst>
            <c:ext xmlns:c16="http://schemas.microsoft.com/office/drawing/2014/chart" uri="{C3380CC4-5D6E-409C-BE32-E72D297353CC}">
              <c16:uniqueId val="{00000001-2258-4C41-816B-0A95512D5ACA}"/>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
        <v>122</v>
      </c>
      <c r="AE8" s="73"/>
      <c r="AF8" s="73"/>
      <c r="AG8" s="73"/>
      <c r="AH8" s="73"/>
      <c r="AI8" s="73"/>
      <c r="AJ8" s="73"/>
      <c r="AK8" s="4"/>
      <c r="AL8" s="67">
        <f>データ!S6</f>
        <v>49772</v>
      </c>
      <c r="AM8" s="67"/>
      <c r="AN8" s="67"/>
      <c r="AO8" s="67"/>
      <c r="AP8" s="67"/>
      <c r="AQ8" s="67"/>
      <c r="AR8" s="67"/>
      <c r="AS8" s="67"/>
      <c r="AT8" s="66">
        <f>データ!T6</f>
        <v>698.31</v>
      </c>
      <c r="AU8" s="66"/>
      <c r="AV8" s="66"/>
      <c r="AW8" s="66"/>
      <c r="AX8" s="66"/>
      <c r="AY8" s="66"/>
      <c r="AZ8" s="66"/>
      <c r="BA8" s="66"/>
      <c r="BB8" s="66">
        <f>データ!U6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10.41</v>
      </c>
      <c r="Q10" s="66"/>
      <c r="R10" s="66"/>
      <c r="S10" s="66"/>
      <c r="T10" s="66"/>
      <c r="U10" s="66"/>
      <c r="V10" s="66"/>
      <c r="W10" s="66">
        <f>データ!Q6</f>
        <v>95.08</v>
      </c>
      <c r="X10" s="66"/>
      <c r="Y10" s="66"/>
      <c r="Z10" s="66"/>
      <c r="AA10" s="66"/>
      <c r="AB10" s="66"/>
      <c r="AC10" s="66"/>
      <c r="AD10" s="67">
        <f>データ!R6</f>
        <v>2916</v>
      </c>
      <c r="AE10" s="67"/>
      <c r="AF10" s="67"/>
      <c r="AG10" s="67"/>
      <c r="AH10" s="67"/>
      <c r="AI10" s="67"/>
      <c r="AJ10" s="67"/>
      <c r="AK10" s="2"/>
      <c r="AL10" s="67">
        <f>データ!V6</f>
        <v>5129</v>
      </c>
      <c r="AM10" s="67"/>
      <c r="AN10" s="67"/>
      <c r="AO10" s="67"/>
      <c r="AP10" s="67"/>
      <c r="AQ10" s="67"/>
      <c r="AR10" s="67"/>
      <c r="AS10" s="67"/>
      <c r="AT10" s="66">
        <f>データ!W6</f>
        <v>1.61</v>
      </c>
      <c r="AU10" s="66"/>
      <c r="AV10" s="66"/>
      <c r="AW10" s="66"/>
      <c r="AX10" s="66"/>
      <c r="AY10" s="66"/>
      <c r="AZ10" s="66"/>
      <c r="BA10" s="66"/>
      <c r="BB10" s="66">
        <f>データ!X6</f>
        <v>3185.71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17</v>
      </c>
      <c r="F6" s="33">
        <f t="shared" si="3"/>
        <v>6</v>
      </c>
      <c r="G6" s="33">
        <f t="shared" si="3"/>
        <v>0</v>
      </c>
      <c r="H6" s="33" t="str">
        <f t="shared" si="3"/>
        <v>山口県　萩市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10.41</v>
      </c>
      <c r="Q6" s="34">
        <f t="shared" si="3"/>
        <v>95.08</v>
      </c>
      <c r="R6" s="34">
        <f t="shared" si="3"/>
        <v>2916</v>
      </c>
      <c r="S6" s="34">
        <f t="shared" si="3"/>
        <v>49772</v>
      </c>
      <c r="T6" s="34">
        <f t="shared" si="3"/>
        <v>698.31</v>
      </c>
      <c r="U6" s="34">
        <f t="shared" si="3"/>
        <v>71.27</v>
      </c>
      <c r="V6" s="34">
        <f t="shared" si="3"/>
        <v>5129</v>
      </c>
      <c r="W6" s="34">
        <f t="shared" si="3"/>
        <v>1.61</v>
      </c>
      <c r="X6" s="34">
        <f t="shared" si="3"/>
        <v>3185.71</v>
      </c>
      <c r="Y6" s="35">
        <f>IF(Y7="",NA(),Y7)</f>
        <v>89.8</v>
      </c>
      <c r="Z6" s="35">
        <f t="shared" ref="Z6:AH6" si="4">IF(Z7="",NA(),Z7)</f>
        <v>88.68</v>
      </c>
      <c r="AA6" s="35">
        <f t="shared" si="4"/>
        <v>89.24</v>
      </c>
      <c r="AB6" s="35">
        <f t="shared" si="4"/>
        <v>87.37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658.63</v>
      </c>
      <c r="BG6" s="35">
        <f t="shared" ref="BG6:BO6" si="7">IF(BG7="",NA(),BG7)</f>
        <v>692.41</v>
      </c>
      <c r="BH6" s="35">
        <f t="shared" si="7"/>
        <v>700.25</v>
      </c>
      <c r="BI6" s="35">
        <f t="shared" si="7"/>
        <v>728.42</v>
      </c>
      <c r="BJ6" s="34">
        <f t="shared" si="7"/>
        <v>0</v>
      </c>
      <c r="BK6" s="35">
        <f t="shared" si="7"/>
        <v>827.19</v>
      </c>
      <c r="BL6" s="35">
        <f t="shared" si="7"/>
        <v>817.63</v>
      </c>
      <c r="BM6" s="35">
        <f t="shared" si="7"/>
        <v>392.45</v>
      </c>
      <c r="BN6" s="35">
        <f t="shared" si="7"/>
        <v>310.04000000000002</v>
      </c>
      <c r="BO6" s="35">
        <f t="shared" si="7"/>
        <v>238.95</v>
      </c>
      <c r="BP6" s="34" t="str">
        <f>IF(BP7="","",IF(BP7="-","【-】","【"&amp;SUBSTITUTE(TEXT(BP7,"#,##0.00"),"-","△")&amp;"】"))</f>
        <v>【985.48】</v>
      </c>
      <c r="BQ6" s="35">
        <f>IF(BQ7="",NA(),BQ7)</f>
        <v>44.5</v>
      </c>
      <c r="BR6" s="35">
        <f t="shared" ref="BR6:BZ6" si="8">IF(BR7="",NA(),BR7)</f>
        <v>44.64</v>
      </c>
      <c r="BS6" s="35">
        <f t="shared" si="8"/>
        <v>45.66</v>
      </c>
      <c r="BT6" s="35">
        <f t="shared" si="8"/>
        <v>47.72</v>
      </c>
      <c r="BU6" s="35">
        <f t="shared" si="8"/>
        <v>58.16</v>
      </c>
      <c r="BV6" s="35">
        <f t="shared" si="8"/>
        <v>45.01</v>
      </c>
      <c r="BW6" s="35">
        <f t="shared" si="8"/>
        <v>46.31</v>
      </c>
      <c r="BX6" s="35">
        <f t="shared" si="8"/>
        <v>49.68</v>
      </c>
      <c r="BY6" s="35">
        <f t="shared" si="8"/>
        <v>45.36</v>
      </c>
      <c r="BZ6" s="35">
        <f t="shared" si="8"/>
        <v>53.57</v>
      </c>
      <c r="CA6" s="34" t="str">
        <f>IF(CA7="","",IF(CA7="-","【-】","【"&amp;SUBSTITUTE(TEXT(CA7,"#,##0.00"),"-","△")&amp;"】"))</f>
        <v>【45.38】</v>
      </c>
      <c r="CB6" s="35">
        <f>IF(CB7="",NA(),CB7)</f>
        <v>365.05</v>
      </c>
      <c r="CC6" s="35">
        <f t="shared" ref="CC6:CK6" si="9">IF(CC7="",NA(),CC7)</f>
        <v>356.64</v>
      </c>
      <c r="CD6" s="35">
        <f t="shared" si="9"/>
        <v>363.36</v>
      </c>
      <c r="CE6" s="35">
        <f t="shared" si="9"/>
        <v>348.5</v>
      </c>
      <c r="CF6" s="35">
        <f t="shared" si="9"/>
        <v>286.89999999999998</v>
      </c>
      <c r="CG6" s="35">
        <f t="shared" si="9"/>
        <v>350.91</v>
      </c>
      <c r="CH6" s="35">
        <f t="shared" si="9"/>
        <v>349.08</v>
      </c>
      <c r="CI6" s="35">
        <f t="shared" si="9"/>
        <v>347.95</v>
      </c>
      <c r="CJ6" s="35">
        <f t="shared" si="9"/>
        <v>384.28</v>
      </c>
      <c r="CK6" s="35">
        <f t="shared" si="9"/>
        <v>310.41000000000003</v>
      </c>
      <c r="CL6" s="34" t="str">
        <f>IF(CL7="","",IF(CL7="-","【-】","【"&amp;SUBSTITUTE(TEXT(CL7,"#,##0.00"),"-","△")&amp;"】"))</f>
        <v>【377.04】</v>
      </c>
      <c r="CM6" s="35">
        <f>IF(CM7="",NA(),CM7)</f>
        <v>37.93</v>
      </c>
      <c r="CN6" s="35">
        <f t="shared" ref="CN6:CV6" si="10">IF(CN7="",NA(),CN7)</f>
        <v>38.770000000000003</v>
      </c>
      <c r="CO6" s="35">
        <f t="shared" si="10"/>
        <v>35.32</v>
      </c>
      <c r="CP6" s="35">
        <f t="shared" si="10"/>
        <v>30.85</v>
      </c>
      <c r="CQ6" s="35">
        <f t="shared" si="10"/>
        <v>31.63</v>
      </c>
      <c r="CR6" s="35">
        <f t="shared" si="10"/>
        <v>38.24</v>
      </c>
      <c r="CS6" s="35">
        <f t="shared" si="10"/>
        <v>39.42</v>
      </c>
      <c r="CT6" s="35">
        <f t="shared" si="10"/>
        <v>38.36</v>
      </c>
      <c r="CU6" s="35">
        <f t="shared" si="10"/>
        <v>37.51</v>
      </c>
      <c r="CV6" s="35">
        <f t="shared" si="10"/>
        <v>39.9</v>
      </c>
      <c r="CW6" s="34" t="str">
        <f>IF(CW7="","",IF(CW7="-","【-】","【"&amp;SUBSTITUTE(TEXT(CW7,"#,##0.00"),"-","△")&amp;"】"))</f>
        <v>【34.15】</v>
      </c>
      <c r="CX6" s="35">
        <f>IF(CX7="",NA(),CX7)</f>
        <v>87.36</v>
      </c>
      <c r="CY6" s="35">
        <f t="shared" ref="CY6:DG6" si="11">IF(CY7="",NA(),CY7)</f>
        <v>88.04</v>
      </c>
      <c r="CZ6" s="35">
        <f t="shared" si="11"/>
        <v>88.33</v>
      </c>
      <c r="DA6" s="35">
        <f t="shared" si="11"/>
        <v>79.36</v>
      </c>
      <c r="DB6" s="35">
        <f t="shared" si="11"/>
        <v>84.64</v>
      </c>
      <c r="DC6" s="35">
        <f t="shared" si="11"/>
        <v>81.84</v>
      </c>
      <c r="DD6" s="35">
        <f t="shared" si="11"/>
        <v>82.97</v>
      </c>
      <c r="DE6" s="35">
        <f t="shared" si="11"/>
        <v>81.819999999999993</v>
      </c>
      <c r="DF6" s="35">
        <f t="shared" si="11"/>
        <v>81.63</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4">
        <f t="shared" si="14"/>
        <v>0</v>
      </c>
      <c r="EM6" s="34">
        <f t="shared" si="14"/>
        <v>0</v>
      </c>
      <c r="EN6" s="35">
        <f t="shared" si="14"/>
        <v>0.12</v>
      </c>
      <c r="EO6" s="34" t="str">
        <f>IF(EO7="","",IF(EO7="-","【-】","【"&amp;SUBSTITUTE(TEXT(EO7,"#,##0.00"),"-","△")&amp;"】"))</f>
        <v>【0.01】</v>
      </c>
    </row>
    <row r="7" spans="1:145" s="36" customFormat="1" x14ac:dyDescent="0.15">
      <c r="A7" s="28"/>
      <c r="B7" s="37">
        <v>2016</v>
      </c>
      <c r="C7" s="37">
        <v>352047</v>
      </c>
      <c r="D7" s="37">
        <v>47</v>
      </c>
      <c r="E7" s="37">
        <v>17</v>
      </c>
      <c r="F7" s="37">
        <v>6</v>
      </c>
      <c r="G7" s="37">
        <v>0</v>
      </c>
      <c r="H7" s="37" t="s">
        <v>109</v>
      </c>
      <c r="I7" s="37" t="s">
        <v>110</v>
      </c>
      <c r="J7" s="37" t="s">
        <v>111</v>
      </c>
      <c r="K7" s="37" t="s">
        <v>112</v>
      </c>
      <c r="L7" s="37" t="s">
        <v>113</v>
      </c>
      <c r="M7" s="37"/>
      <c r="N7" s="38" t="s">
        <v>114</v>
      </c>
      <c r="O7" s="38" t="s">
        <v>115</v>
      </c>
      <c r="P7" s="38">
        <v>10.41</v>
      </c>
      <c r="Q7" s="38">
        <v>95.08</v>
      </c>
      <c r="R7" s="38">
        <v>2916</v>
      </c>
      <c r="S7" s="38">
        <v>49772</v>
      </c>
      <c r="T7" s="38">
        <v>698.31</v>
      </c>
      <c r="U7" s="38">
        <v>71.27</v>
      </c>
      <c r="V7" s="38">
        <v>5129</v>
      </c>
      <c r="W7" s="38">
        <v>1.61</v>
      </c>
      <c r="X7" s="38">
        <v>3185.71</v>
      </c>
      <c r="Y7" s="38">
        <v>89.8</v>
      </c>
      <c r="Z7" s="38">
        <v>88.68</v>
      </c>
      <c r="AA7" s="38">
        <v>89.24</v>
      </c>
      <c r="AB7" s="38">
        <v>87.37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658.63</v>
      </c>
      <c r="BG7" s="38">
        <v>692.41</v>
      </c>
      <c r="BH7" s="38">
        <v>700.25</v>
      </c>
      <c r="BI7" s="38">
        <v>728.42</v>
      </c>
      <c r="BJ7" s="38">
        <v>0</v>
      </c>
      <c r="BK7" s="38">
        <v>827.19</v>
      </c>
      <c r="BL7" s="38">
        <v>817.63</v>
      </c>
      <c r="BM7" s="38">
        <v>392.45</v>
      </c>
      <c r="BN7" s="38">
        <v>310.04000000000002</v>
      </c>
      <c r="BO7" s="38">
        <v>238.95</v>
      </c>
      <c r="BP7" s="38">
        <v>985.48</v>
      </c>
      <c r="BQ7" s="38">
        <v>44.5</v>
      </c>
      <c r="BR7" s="38">
        <v>44.64</v>
      </c>
      <c r="BS7" s="38">
        <v>45.66</v>
      </c>
      <c r="BT7" s="38">
        <v>47.72</v>
      </c>
      <c r="BU7" s="38">
        <v>58.16</v>
      </c>
      <c r="BV7" s="38">
        <v>45.01</v>
      </c>
      <c r="BW7" s="38">
        <v>46.31</v>
      </c>
      <c r="BX7" s="38">
        <v>49.68</v>
      </c>
      <c r="BY7" s="38">
        <v>45.36</v>
      </c>
      <c r="BZ7" s="38">
        <v>53.57</v>
      </c>
      <c r="CA7" s="38">
        <v>45.38</v>
      </c>
      <c r="CB7" s="38">
        <v>365.05</v>
      </c>
      <c r="CC7" s="38">
        <v>356.64</v>
      </c>
      <c r="CD7" s="38">
        <v>363.36</v>
      </c>
      <c r="CE7" s="38">
        <v>348.5</v>
      </c>
      <c r="CF7" s="38">
        <v>286.89999999999998</v>
      </c>
      <c r="CG7" s="38">
        <v>350.91</v>
      </c>
      <c r="CH7" s="38">
        <v>349.08</v>
      </c>
      <c r="CI7" s="38">
        <v>347.95</v>
      </c>
      <c r="CJ7" s="38">
        <v>384.28</v>
      </c>
      <c r="CK7" s="38">
        <v>310.41000000000003</v>
      </c>
      <c r="CL7" s="38">
        <v>377.04</v>
      </c>
      <c r="CM7" s="38">
        <v>37.93</v>
      </c>
      <c r="CN7" s="38">
        <v>38.770000000000003</v>
      </c>
      <c r="CO7" s="38">
        <v>35.32</v>
      </c>
      <c r="CP7" s="38">
        <v>30.85</v>
      </c>
      <c r="CQ7" s="38">
        <v>31.63</v>
      </c>
      <c r="CR7" s="38">
        <v>38.24</v>
      </c>
      <c r="CS7" s="38">
        <v>39.42</v>
      </c>
      <c r="CT7" s="38">
        <v>38.36</v>
      </c>
      <c r="CU7" s="38">
        <v>37.51</v>
      </c>
      <c r="CV7" s="38">
        <v>39.9</v>
      </c>
      <c r="CW7" s="38">
        <v>34.15</v>
      </c>
      <c r="CX7" s="38">
        <v>87.36</v>
      </c>
      <c r="CY7" s="38">
        <v>88.04</v>
      </c>
      <c r="CZ7" s="38">
        <v>88.33</v>
      </c>
      <c r="DA7" s="38">
        <v>79.36</v>
      </c>
      <c r="DB7" s="38">
        <v>84.64</v>
      </c>
      <c r="DC7" s="38">
        <v>81.84</v>
      </c>
      <c r="DD7" s="38">
        <v>82.97</v>
      </c>
      <c r="DE7" s="38">
        <v>81.819999999999993</v>
      </c>
      <c r="DF7" s="38">
        <v>81.63</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v>
      </c>
      <c r="EM7" s="38">
        <v>0</v>
      </c>
      <c r="EN7" s="38">
        <v>0.12</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2018-01-30T07:41:52Z</cp:lastPrinted>
  <dcterms:created xsi:type="dcterms:W3CDTF">2017-12-25T02:36:14Z</dcterms:created>
  <dcterms:modified xsi:type="dcterms:W3CDTF">2018-02-27T02:23:38Z</dcterms:modified>
  <cp:category/>
</cp:coreProperties>
</file>