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0.206\0101kikaku\620　統計資料・統計その他業務\010　萩市の人口【永久保存】\★毎月人口（HP庁内LAN（01 地域別人口と世帯数（毎月人口 )）掲載用）\"/>
    </mc:Choice>
  </mc:AlternateContent>
  <xr:revisionPtr revIDLastSave="0" documentId="13_ncr:1_{D8186F80-89B1-4698-B59B-BFBEC2D15A0E}" xr6:coauthVersionLast="47" xr6:coauthVersionMax="47" xr10:uidLastSave="{00000000-0000-0000-0000-000000000000}"/>
  <bookViews>
    <workbookView xWindow="-120" yWindow="-120" windowWidth="29040" windowHeight="15720" firstSheet="19" activeTab="21" xr2:uid="{0A75A5AF-EE6E-4F66-B443-E2A2EE99D2A4}"/>
  </bookViews>
  <sheets>
    <sheet name="人口と世帯数（４月末）" sheetId="1" r:id="rId1"/>
    <sheet name="年齢人口（４月末）" sheetId="2" r:id="rId2"/>
    <sheet name="男女別人口（４月末）" sheetId="3" r:id="rId3"/>
    <sheet name="人口と世帯数（５月末）" sheetId="4" r:id="rId4"/>
    <sheet name="年齢人口（５月末）" sheetId="5" r:id="rId5"/>
    <sheet name="男女別人口（５月末）" sheetId="6" r:id="rId6"/>
    <sheet name="人口と世帯数（６月末）" sheetId="7" r:id="rId7"/>
    <sheet name="年齢人口（６月末）" sheetId="8" r:id="rId8"/>
    <sheet name="男女別人口（６月末）" sheetId="9" r:id="rId9"/>
    <sheet name="人口と世帯数（７月末）" sheetId="10" r:id="rId10"/>
    <sheet name="年齢人口（７月末）" sheetId="11" r:id="rId11"/>
    <sheet name="男女別人口（７月末）" sheetId="12" r:id="rId12"/>
    <sheet name="人口と世帯数（８月末）" sheetId="13" r:id="rId13"/>
    <sheet name="年齢人口（８月末）" sheetId="14" r:id="rId14"/>
    <sheet name="男女別人口（８月末）" sheetId="15" r:id="rId15"/>
    <sheet name="人口と世帯数（９月末）" sheetId="20" r:id="rId16"/>
    <sheet name="年齢人口（９月末）" sheetId="21" r:id="rId17"/>
    <sheet name="男女別人口（９月末）" sheetId="19" r:id="rId18"/>
    <sheet name="人口と世帯数（１０月末）" sheetId="22" r:id="rId19"/>
    <sheet name="年齢人口（１０月末）" sheetId="23" r:id="rId20"/>
    <sheet name="男女別人口（１０月末）" sheetId="24" r:id="rId21"/>
    <sheet name="人口と世帯数（１１月末）" sheetId="25" r:id="rId22"/>
    <sheet name="年齢人口（１１月末）" sheetId="26" r:id="rId23"/>
    <sheet name="男女別人口（１１月末）" sheetId="27" r:id="rId24"/>
  </sheets>
  <externalReferences>
    <externalReference r:id="rId25"/>
    <externalReference r:id="rId26"/>
    <externalReference r:id="rId27"/>
  </externalReferences>
  <definedNames>
    <definedName name="_xlnm.Print_Area" localSheetId="18">'人口と世帯数（１０月末）'!$A$1:$S$40</definedName>
    <definedName name="_xlnm.Print_Area" localSheetId="21">'人口と世帯数（１１月末）'!$A$1:$S$40</definedName>
    <definedName name="_xlnm.Print_Area" localSheetId="0">'人口と世帯数（４月末）'!$A$1:$S$40</definedName>
    <definedName name="_xlnm.Print_Area" localSheetId="3">'人口と世帯数（５月末）'!$A$1:$S$40</definedName>
    <definedName name="_xlnm.Print_Area" localSheetId="6">'人口と世帯数（６月末）'!$A$1:$S$40</definedName>
    <definedName name="_xlnm.Print_Area" localSheetId="9">'人口と世帯数（７月末）'!$A$1:$S$40</definedName>
    <definedName name="_xlnm.Print_Area" localSheetId="12">'人口と世帯数（８月末）'!$A$1:$S$40</definedName>
    <definedName name="_xlnm.Print_Area" localSheetId="15">'人口と世帯数（９月末）'!$A$1:$S$40</definedName>
    <definedName name="_xlnm.Print_Area" localSheetId="20">'男女別人口（１０月末）'!$A$1:$Q$39</definedName>
    <definedName name="_xlnm.Print_Area" localSheetId="23">'男女別人口（１１月末）'!$A$1:$Q$39</definedName>
    <definedName name="_xlnm.Print_Area" localSheetId="2">'男女別人口（４月末）'!$A$1:$Q$39</definedName>
    <definedName name="_xlnm.Print_Area" localSheetId="5">'男女別人口（５月末）'!$A$1:$Q$39</definedName>
    <definedName name="_xlnm.Print_Area" localSheetId="8">'男女別人口（６月末）'!$A$1:$Q$39</definedName>
    <definedName name="_xlnm.Print_Area" localSheetId="11">'男女別人口（７月末）'!$A$1:$Q$39</definedName>
    <definedName name="_xlnm.Print_Area" localSheetId="14">'男女別人口（８月末）'!$A$1:$Q$39</definedName>
    <definedName name="_xlnm.Print_Area" localSheetId="17">'男女別人口（９月末）'!$A$1:$Q$39</definedName>
    <definedName name="_xlnm.Print_Area" localSheetId="19">'年齢人口（１０月末）'!$A$1:$L$40</definedName>
    <definedName name="_xlnm.Print_Area" localSheetId="22">'年齢人口（１１月末）'!$A$1:$L$40</definedName>
    <definedName name="_xlnm.Print_Area" localSheetId="1">'年齢人口（４月末）'!$A$1:$L$40</definedName>
    <definedName name="_xlnm.Print_Area" localSheetId="4">'年齢人口（５月末）'!$A$1:$L$40</definedName>
    <definedName name="_xlnm.Print_Area" localSheetId="7">'年齢人口（６月末）'!$A$1:$L$40</definedName>
    <definedName name="_xlnm.Print_Area" localSheetId="10">'年齢人口（７月末）'!$A$1:$L$40</definedName>
    <definedName name="_xlnm.Print_Area" localSheetId="13">'年齢人口（８月末）'!$A$1:$L$40</definedName>
    <definedName name="_xlnm.Print_Area" localSheetId="16">'年齢人口（９月末）'!$A$1:$L$40</definedName>
    <definedName name="行政区5歳ごと人口_男女別_" localSheetId="18">#REF!</definedName>
    <definedName name="行政区5歳ごと人口_男女別_" localSheetId="21">#REF!</definedName>
    <definedName name="行政区5歳ごと人口_男女別_" localSheetId="0">#REF!</definedName>
    <definedName name="行政区5歳ごと人口_男女別_" localSheetId="3">#REF!</definedName>
    <definedName name="行政区5歳ごと人口_男女別_" localSheetId="6">#REF!</definedName>
    <definedName name="行政区5歳ごと人口_男女別_" localSheetId="9">#REF!</definedName>
    <definedName name="行政区5歳ごと人口_男女別_" localSheetId="12">#REF!</definedName>
    <definedName name="行政区5歳ごと人口_男女別_" localSheetId="15">#REF!</definedName>
    <definedName name="行政区5歳ごと人口_男女別_" localSheetId="20">#REF!</definedName>
    <definedName name="行政区5歳ごと人口_男女別_" localSheetId="23">#REF!</definedName>
    <definedName name="行政区5歳ごと人口_男女別_" localSheetId="2">#REF!</definedName>
    <definedName name="行政区5歳ごと人口_男女別_" localSheetId="5">#REF!</definedName>
    <definedName name="行政区5歳ごと人口_男女別_" localSheetId="8">#REF!</definedName>
    <definedName name="行政区5歳ごと人口_男女別_" localSheetId="11">#REF!</definedName>
    <definedName name="行政区5歳ごと人口_男女別_" localSheetId="14">#REF!</definedName>
    <definedName name="行政区5歳ごと人口_男女別_" localSheetId="17">#REF!</definedName>
    <definedName name="行政区5歳ごと人口_男女別_" localSheetId="19">#REF!</definedName>
    <definedName name="行政区5歳ごと人口_男女別_" localSheetId="22">#REF!</definedName>
    <definedName name="行政区5歳ごと人口_男女別_" localSheetId="1">#REF!</definedName>
    <definedName name="行政区5歳ごと人口_男女別_" localSheetId="4">#REF!</definedName>
    <definedName name="行政区5歳ごと人口_男女別_" localSheetId="7">#REF!</definedName>
    <definedName name="行政区5歳ごと人口_男女別_" localSheetId="10">#REF!</definedName>
    <definedName name="行政区5歳ごと人口_男女別_" localSheetId="13">#REF!</definedName>
    <definedName name="行政区5歳ごと人口_男女別_" localSheetId="16">#REF!</definedName>
    <definedName name="行政区5歳ごと人口_男女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1" l="1"/>
  <c r="G35" i="21"/>
  <c r="F35" i="21"/>
  <c r="E35" i="21"/>
  <c r="H34" i="21"/>
  <c r="H36" i="21" s="1"/>
  <c r="G34" i="21"/>
  <c r="F34" i="21"/>
  <c r="F36" i="21" s="1"/>
  <c r="E34" i="21"/>
  <c r="E36" i="21" s="1"/>
  <c r="H32" i="21"/>
  <c r="G32" i="21"/>
  <c r="F32" i="21"/>
  <c r="E32" i="21"/>
  <c r="H31" i="21"/>
  <c r="H33" i="21" s="1"/>
  <c r="G31" i="21"/>
  <c r="F31" i="21"/>
  <c r="F33" i="21" s="1"/>
  <c r="E31" i="21"/>
  <c r="H29" i="21"/>
  <c r="G29" i="21"/>
  <c r="F29" i="21"/>
  <c r="E29" i="21"/>
  <c r="H28" i="21"/>
  <c r="H30" i="21" s="1"/>
  <c r="G28" i="21"/>
  <c r="G30" i="21" s="1"/>
  <c r="F28" i="21"/>
  <c r="F30" i="21" s="1"/>
  <c r="E28" i="21"/>
  <c r="H26" i="21"/>
  <c r="G26" i="21"/>
  <c r="F26" i="21"/>
  <c r="E26" i="21"/>
  <c r="H25" i="21"/>
  <c r="G25" i="21"/>
  <c r="F25" i="21"/>
  <c r="F27" i="21" s="1"/>
  <c r="E25" i="21"/>
  <c r="E27" i="21" s="1"/>
  <c r="H23" i="21"/>
  <c r="G23" i="21"/>
  <c r="F23" i="21"/>
  <c r="E23" i="21"/>
  <c r="H22" i="21"/>
  <c r="H24" i="21" s="1"/>
  <c r="G22" i="21"/>
  <c r="G24" i="21" s="1"/>
  <c r="F22" i="21"/>
  <c r="F24" i="21" s="1"/>
  <c r="E22" i="21"/>
  <c r="H20" i="21"/>
  <c r="G20" i="21"/>
  <c r="G21" i="21" s="1"/>
  <c r="F20" i="21"/>
  <c r="F21" i="21" s="1"/>
  <c r="E20" i="21"/>
  <c r="H18" i="21"/>
  <c r="G18" i="21"/>
  <c r="F18" i="21"/>
  <c r="E18" i="21"/>
  <c r="H17" i="21"/>
  <c r="G17" i="21"/>
  <c r="F17" i="21"/>
  <c r="E17" i="21"/>
  <c r="H16" i="21"/>
  <c r="G16" i="21"/>
  <c r="F16" i="21"/>
  <c r="E16" i="21"/>
  <c r="H15" i="21"/>
  <c r="G15" i="21"/>
  <c r="F15" i="21"/>
  <c r="E15" i="21"/>
  <c r="H14" i="21"/>
  <c r="G14" i="21"/>
  <c r="F14" i="21"/>
  <c r="E14" i="21"/>
  <c r="H13" i="21"/>
  <c r="G13" i="21"/>
  <c r="F13" i="21"/>
  <c r="E13" i="21"/>
  <c r="H12" i="21"/>
  <c r="G12" i="21"/>
  <c r="F12" i="21"/>
  <c r="E12" i="21"/>
  <c r="H11" i="21"/>
  <c r="G11" i="21"/>
  <c r="F11" i="21"/>
  <c r="E11" i="21"/>
  <c r="H10" i="21"/>
  <c r="G10" i="21"/>
  <c r="F10" i="21"/>
  <c r="E10" i="21"/>
  <c r="H9" i="21"/>
  <c r="G9" i="21"/>
  <c r="F9" i="21"/>
  <c r="E9" i="21"/>
  <c r="H8" i="21"/>
  <c r="G8" i="21"/>
  <c r="F8" i="21"/>
  <c r="E8" i="21"/>
  <c r="H7" i="21"/>
  <c r="G7" i="21"/>
  <c r="F7" i="21"/>
  <c r="E7" i="21"/>
  <c r="H6" i="21"/>
  <c r="G6" i="21"/>
  <c r="F6" i="21"/>
  <c r="F19" i="21" s="1"/>
  <c r="E6" i="21"/>
  <c r="L2" i="21"/>
  <c r="F36" i="20"/>
  <c r="D36" i="20"/>
  <c r="N35" i="20"/>
  <c r="R35" i="20" s="1"/>
  <c r="L35" i="20"/>
  <c r="J35" i="20"/>
  <c r="H35" i="20"/>
  <c r="P35" i="20" s="1"/>
  <c r="D35" i="21" s="1"/>
  <c r="N34" i="20"/>
  <c r="L34" i="20"/>
  <c r="L36" i="20" s="1"/>
  <c r="J34" i="20"/>
  <c r="H34" i="20"/>
  <c r="D33" i="20"/>
  <c r="N32" i="20"/>
  <c r="L32" i="20"/>
  <c r="J32" i="20"/>
  <c r="H32" i="20"/>
  <c r="N31" i="20"/>
  <c r="L31" i="20"/>
  <c r="J31" i="20"/>
  <c r="H31" i="20"/>
  <c r="F30" i="20"/>
  <c r="D30" i="20"/>
  <c r="N29" i="20"/>
  <c r="L29" i="20"/>
  <c r="J29" i="20"/>
  <c r="H29" i="20"/>
  <c r="N28" i="20"/>
  <c r="N30" i="20" s="1"/>
  <c r="L28" i="20"/>
  <c r="L30" i="20" s="1"/>
  <c r="J28" i="20"/>
  <c r="H28" i="20"/>
  <c r="F27" i="20"/>
  <c r="D27" i="20"/>
  <c r="N26" i="20"/>
  <c r="L26" i="20"/>
  <c r="J26" i="20"/>
  <c r="H26" i="20"/>
  <c r="P26" i="20" s="1"/>
  <c r="D26" i="21" s="1"/>
  <c r="J26" i="21" s="1"/>
  <c r="N25" i="20"/>
  <c r="L25" i="20"/>
  <c r="L27" i="20" s="1"/>
  <c r="J25" i="20"/>
  <c r="H25" i="20"/>
  <c r="F24" i="20"/>
  <c r="D24" i="20"/>
  <c r="N23" i="20"/>
  <c r="L23" i="20"/>
  <c r="J23" i="20"/>
  <c r="H23" i="20"/>
  <c r="P23" i="20" s="1"/>
  <c r="D23" i="21" s="1"/>
  <c r="N22" i="20"/>
  <c r="L22" i="20"/>
  <c r="J22" i="20"/>
  <c r="R22" i="20" s="1"/>
  <c r="H22" i="20"/>
  <c r="F21" i="20"/>
  <c r="D21" i="20"/>
  <c r="N20" i="20"/>
  <c r="N21" i="20" s="1"/>
  <c r="L20" i="20"/>
  <c r="L21" i="20" s="1"/>
  <c r="J20" i="20"/>
  <c r="J21" i="20" s="1"/>
  <c r="H20" i="20"/>
  <c r="H21" i="20" s="1"/>
  <c r="F19" i="20"/>
  <c r="F37" i="20" s="1"/>
  <c r="D19" i="20"/>
  <c r="D37" i="20" s="1"/>
  <c r="N18" i="20"/>
  <c r="L18" i="20"/>
  <c r="P18" i="20" s="1"/>
  <c r="D18" i="21" s="1"/>
  <c r="J18" i="21" s="1"/>
  <c r="J18" i="20"/>
  <c r="R18" i="20" s="1"/>
  <c r="H18" i="20"/>
  <c r="N17" i="20"/>
  <c r="L17" i="20"/>
  <c r="J17" i="20"/>
  <c r="R17" i="20" s="1"/>
  <c r="H17" i="20"/>
  <c r="P17" i="20" s="1"/>
  <c r="D17" i="21" s="1"/>
  <c r="J17" i="21" s="1"/>
  <c r="N16" i="20"/>
  <c r="L16" i="20"/>
  <c r="J16" i="20"/>
  <c r="H16" i="20"/>
  <c r="N15" i="20"/>
  <c r="L15" i="20"/>
  <c r="P15" i="20" s="1"/>
  <c r="D15" i="21" s="1"/>
  <c r="J15" i="21" s="1"/>
  <c r="J15" i="20"/>
  <c r="H15" i="20"/>
  <c r="N14" i="20"/>
  <c r="L14" i="20"/>
  <c r="J14" i="20"/>
  <c r="R14" i="20" s="1"/>
  <c r="H14" i="20"/>
  <c r="P14" i="20" s="1"/>
  <c r="D14" i="21" s="1"/>
  <c r="J14" i="21" s="1"/>
  <c r="N13" i="20"/>
  <c r="L13" i="20"/>
  <c r="J13" i="20"/>
  <c r="H13" i="20"/>
  <c r="N12" i="20"/>
  <c r="L12" i="20"/>
  <c r="P12" i="20" s="1"/>
  <c r="D12" i="21" s="1"/>
  <c r="J12" i="21" s="1"/>
  <c r="J12" i="20"/>
  <c r="H12" i="20"/>
  <c r="N11" i="20"/>
  <c r="L11" i="20"/>
  <c r="J11" i="20"/>
  <c r="R11" i="20" s="1"/>
  <c r="H11" i="20"/>
  <c r="P11" i="20" s="1"/>
  <c r="D11" i="21" s="1"/>
  <c r="N10" i="20"/>
  <c r="L10" i="20"/>
  <c r="J10" i="20"/>
  <c r="H10" i="20"/>
  <c r="P10" i="20" s="1"/>
  <c r="D10" i="21" s="1"/>
  <c r="J10" i="21" s="1"/>
  <c r="N9" i="20"/>
  <c r="L9" i="20"/>
  <c r="J9" i="20"/>
  <c r="H9" i="20"/>
  <c r="N8" i="20"/>
  <c r="L8" i="20"/>
  <c r="J8" i="20"/>
  <c r="R8" i="20" s="1"/>
  <c r="H8" i="20"/>
  <c r="N7" i="20"/>
  <c r="L7" i="20"/>
  <c r="J7" i="20"/>
  <c r="H7" i="20"/>
  <c r="P7" i="20" s="1"/>
  <c r="D7" i="21" s="1"/>
  <c r="N6" i="20"/>
  <c r="L6" i="20"/>
  <c r="J6" i="20"/>
  <c r="H6" i="20"/>
  <c r="D38" i="19"/>
  <c r="D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Q35" i="19"/>
  <c r="P35" i="19"/>
  <c r="O35" i="19"/>
  <c r="N35" i="19"/>
  <c r="N37" i="19" s="1"/>
  <c r="M35" i="19"/>
  <c r="L35" i="19"/>
  <c r="K35" i="19"/>
  <c r="J35" i="19"/>
  <c r="I35" i="19"/>
  <c r="H35" i="19"/>
  <c r="H37" i="19" s="1"/>
  <c r="G35" i="19"/>
  <c r="F35" i="19"/>
  <c r="E35" i="19"/>
  <c r="E37" i="19" s="1"/>
  <c r="D35" i="19"/>
  <c r="D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Q32" i="19"/>
  <c r="P32" i="19"/>
  <c r="O32" i="19"/>
  <c r="O34" i="19" s="1"/>
  <c r="N32" i="19"/>
  <c r="M32" i="19"/>
  <c r="M34" i="19" s="1"/>
  <c r="L32" i="19"/>
  <c r="K32" i="19"/>
  <c r="J32" i="19"/>
  <c r="J34" i="19" s="1"/>
  <c r="I32" i="19"/>
  <c r="I34" i="19" s="1"/>
  <c r="H32" i="19"/>
  <c r="G32" i="19"/>
  <c r="G34" i="19" s="1"/>
  <c r="F32" i="19"/>
  <c r="E32" i="19"/>
  <c r="D32" i="19"/>
  <c r="D31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Q29" i="19"/>
  <c r="P29" i="19"/>
  <c r="O29" i="19"/>
  <c r="O31" i="19" s="1"/>
  <c r="N29" i="19"/>
  <c r="N31" i="19" s="1"/>
  <c r="M29" i="19"/>
  <c r="L29" i="19"/>
  <c r="K29" i="19"/>
  <c r="J29" i="19"/>
  <c r="I29" i="19"/>
  <c r="I31" i="19" s="1"/>
  <c r="H29" i="19"/>
  <c r="H31" i="19" s="1"/>
  <c r="G29" i="19"/>
  <c r="F29" i="19"/>
  <c r="E29" i="19"/>
  <c r="D29" i="19"/>
  <c r="D28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Q26" i="19"/>
  <c r="P26" i="19"/>
  <c r="P28" i="19" s="1"/>
  <c r="O26" i="19"/>
  <c r="N26" i="19"/>
  <c r="N28" i="19" s="1"/>
  <c r="M26" i="19"/>
  <c r="L26" i="19"/>
  <c r="K26" i="19"/>
  <c r="J26" i="19"/>
  <c r="J28" i="19" s="1"/>
  <c r="I26" i="19"/>
  <c r="H26" i="19"/>
  <c r="H28" i="19" s="1"/>
  <c r="G26" i="19"/>
  <c r="F26" i="19"/>
  <c r="E26" i="19"/>
  <c r="D26" i="19"/>
  <c r="D25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Q23" i="19"/>
  <c r="P23" i="19"/>
  <c r="O23" i="19"/>
  <c r="O25" i="19" s="1"/>
  <c r="N23" i="19"/>
  <c r="M23" i="19"/>
  <c r="M25" i="19" s="1"/>
  <c r="L23" i="19"/>
  <c r="L25" i="19" s="1"/>
  <c r="K23" i="19"/>
  <c r="J23" i="19"/>
  <c r="I23" i="19"/>
  <c r="I25" i="19" s="1"/>
  <c r="H23" i="19"/>
  <c r="G23" i="19"/>
  <c r="G25" i="19" s="1"/>
  <c r="F23" i="19"/>
  <c r="F25" i="19" s="1"/>
  <c r="E23" i="19"/>
  <c r="D23" i="19"/>
  <c r="D22" i="19"/>
  <c r="Q21" i="19"/>
  <c r="Q22" i="19" s="1"/>
  <c r="P21" i="19"/>
  <c r="P22" i="19" s="1"/>
  <c r="O21" i="19"/>
  <c r="O22" i="19" s="1"/>
  <c r="N21" i="19"/>
  <c r="N22" i="19" s="1"/>
  <c r="M21" i="19"/>
  <c r="M22" i="19" s="1"/>
  <c r="L21" i="19"/>
  <c r="L22" i="19" s="1"/>
  <c r="K21" i="19"/>
  <c r="K22" i="19" s="1"/>
  <c r="J21" i="19"/>
  <c r="J22" i="19" s="1"/>
  <c r="I21" i="19"/>
  <c r="I22" i="19" s="1"/>
  <c r="H21" i="19"/>
  <c r="H22" i="19" s="1"/>
  <c r="G21" i="19"/>
  <c r="G22" i="19" s="1"/>
  <c r="F21" i="19"/>
  <c r="F22" i="19" s="1"/>
  <c r="E21" i="19"/>
  <c r="E22" i="19" s="1"/>
  <c r="D21" i="19"/>
  <c r="D20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Q2" i="19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Q35" i="15"/>
  <c r="P35" i="15"/>
  <c r="P37" i="15" s="1"/>
  <c r="O35" i="15"/>
  <c r="N35" i="15"/>
  <c r="M35" i="15"/>
  <c r="L35" i="15"/>
  <c r="K35" i="15"/>
  <c r="K37" i="15" s="1"/>
  <c r="J35" i="15"/>
  <c r="J37" i="15" s="1"/>
  <c r="I35" i="15"/>
  <c r="H35" i="15"/>
  <c r="G35" i="15"/>
  <c r="G37" i="15" s="1"/>
  <c r="F35" i="15"/>
  <c r="E35" i="15"/>
  <c r="E37" i="15" s="1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Q32" i="15"/>
  <c r="P32" i="15"/>
  <c r="O32" i="15"/>
  <c r="O34" i="15" s="1"/>
  <c r="N32" i="15"/>
  <c r="M32" i="15"/>
  <c r="M34" i="15" s="1"/>
  <c r="L32" i="15"/>
  <c r="K32" i="15"/>
  <c r="J32" i="15"/>
  <c r="I32" i="15"/>
  <c r="I34" i="15" s="1"/>
  <c r="H32" i="15"/>
  <c r="G32" i="15"/>
  <c r="G34" i="15" s="1"/>
  <c r="F32" i="15"/>
  <c r="E32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Q29" i="15"/>
  <c r="Q31" i="15" s="1"/>
  <c r="P29" i="15"/>
  <c r="O29" i="15"/>
  <c r="O31" i="15" s="1"/>
  <c r="N29" i="15"/>
  <c r="M29" i="15"/>
  <c r="L29" i="15"/>
  <c r="K29" i="15"/>
  <c r="K31" i="15" s="1"/>
  <c r="J29" i="15"/>
  <c r="I29" i="15"/>
  <c r="I31" i="15" s="1"/>
  <c r="H29" i="15"/>
  <c r="G29" i="15"/>
  <c r="F29" i="15"/>
  <c r="E29" i="15"/>
  <c r="E31" i="15" s="1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Q26" i="15"/>
  <c r="Q28" i="15" s="1"/>
  <c r="P26" i="15"/>
  <c r="O26" i="15"/>
  <c r="N26" i="15"/>
  <c r="N28" i="15" s="1"/>
  <c r="M26" i="15"/>
  <c r="M28" i="15" s="1"/>
  <c r="L26" i="15"/>
  <c r="K26" i="15"/>
  <c r="K28" i="15" s="1"/>
  <c r="J26" i="15"/>
  <c r="I26" i="15"/>
  <c r="H26" i="15"/>
  <c r="H28" i="15" s="1"/>
  <c r="G26" i="15"/>
  <c r="G28" i="15" s="1"/>
  <c r="F26" i="15"/>
  <c r="E26" i="15"/>
  <c r="E28" i="15" s="1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Q23" i="15"/>
  <c r="P23" i="15"/>
  <c r="P25" i="15" s="1"/>
  <c r="O23" i="15"/>
  <c r="O25" i="15" s="1"/>
  <c r="N23" i="15"/>
  <c r="M23" i="15"/>
  <c r="M25" i="15" s="1"/>
  <c r="L23" i="15"/>
  <c r="K23" i="15"/>
  <c r="J23" i="15"/>
  <c r="J25" i="15" s="1"/>
  <c r="I23" i="15"/>
  <c r="I25" i="15" s="1"/>
  <c r="H23" i="15"/>
  <c r="G23" i="15"/>
  <c r="G25" i="15" s="1"/>
  <c r="F23" i="15"/>
  <c r="E23" i="15"/>
  <c r="Q21" i="15"/>
  <c r="Q22" i="15" s="1"/>
  <c r="P21" i="15"/>
  <c r="P22" i="15" s="1"/>
  <c r="O21" i="15"/>
  <c r="O22" i="15" s="1"/>
  <c r="N21" i="15"/>
  <c r="N22" i="15" s="1"/>
  <c r="M21" i="15"/>
  <c r="M22" i="15" s="1"/>
  <c r="L21" i="15"/>
  <c r="L22" i="15" s="1"/>
  <c r="K21" i="15"/>
  <c r="K22" i="15" s="1"/>
  <c r="J21" i="15"/>
  <c r="J22" i="15" s="1"/>
  <c r="I21" i="15"/>
  <c r="I22" i="15" s="1"/>
  <c r="H21" i="15"/>
  <c r="H22" i="15" s="1"/>
  <c r="G21" i="15"/>
  <c r="G22" i="15" s="1"/>
  <c r="F21" i="15"/>
  <c r="F22" i="15" s="1"/>
  <c r="E21" i="15"/>
  <c r="E22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Q2" i="15"/>
  <c r="H35" i="14"/>
  <c r="G35" i="14"/>
  <c r="F35" i="14"/>
  <c r="E35" i="14"/>
  <c r="H34" i="14"/>
  <c r="G34" i="14"/>
  <c r="F34" i="14"/>
  <c r="F36" i="14" s="1"/>
  <c r="E34" i="14"/>
  <c r="H32" i="14"/>
  <c r="G32" i="14"/>
  <c r="F32" i="14"/>
  <c r="E32" i="14"/>
  <c r="H31" i="14"/>
  <c r="G31" i="14"/>
  <c r="F31" i="14"/>
  <c r="E31" i="14"/>
  <c r="H29" i="14"/>
  <c r="G29" i="14"/>
  <c r="F29" i="14"/>
  <c r="E29" i="14"/>
  <c r="H28" i="14"/>
  <c r="G28" i="14"/>
  <c r="G30" i="14" s="1"/>
  <c r="F28" i="14"/>
  <c r="E28" i="14"/>
  <c r="H26" i="14"/>
  <c r="G26" i="14"/>
  <c r="F26" i="14"/>
  <c r="E26" i="14"/>
  <c r="H25" i="14"/>
  <c r="G25" i="14"/>
  <c r="F25" i="14"/>
  <c r="F27" i="14" s="1"/>
  <c r="E25" i="14"/>
  <c r="H23" i="14"/>
  <c r="G23" i="14"/>
  <c r="F23" i="14"/>
  <c r="E23" i="14"/>
  <c r="H22" i="14"/>
  <c r="H24" i="14" s="1"/>
  <c r="G22" i="14"/>
  <c r="F22" i="14"/>
  <c r="E22" i="14"/>
  <c r="H20" i="14"/>
  <c r="G20" i="14"/>
  <c r="G21" i="14" s="1"/>
  <c r="F20" i="14"/>
  <c r="F21" i="14" s="1"/>
  <c r="E20" i="14"/>
  <c r="H18" i="14"/>
  <c r="G18" i="14"/>
  <c r="F18" i="14"/>
  <c r="E18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H7" i="14"/>
  <c r="G7" i="14"/>
  <c r="F7" i="14"/>
  <c r="E7" i="14"/>
  <c r="H6" i="14"/>
  <c r="G6" i="14"/>
  <c r="F6" i="14"/>
  <c r="E6" i="14"/>
  <c r="L2" i="14"/>
  <c r="D37" i="13"/>
  <c r="F36" i="13"/>
  <c r="D36" i="13"/>
  <c r="N35" i="13"/>
  <c r="L35" i="13"/>
  <c r="J35" i="13"/>
  <c r="H35" i="13"/>
  <c r="N34" i="13"/>
  <c r="L34" i="13"/>
  <c r="J34" i="13"/>
  <c r="H34" i="13"/>
  <c r="D33" i="13"/>
  <c r="N32" i="13"/>
  <c r="L32" i="13"/>
  <c r="J32" i="13"/>
  <c r="H32" i="13"/>
  <c r="N31" i="13"/>
  <c r="L31" i="13"/>
  <c r="J31" i="13"/>
  <c r="H31" i="13"/>
  <c r="P31" i="13" s="1"/>
  <c r="F30" i="13"/>
  <c r="D30" i="13"/>
  <c r="N29" i="13"/>
  <c r="L29" i="13"/>
  <c r="J29" i="13"/>
  <c r="H29" i="13"/>
  <c r="N28" i="13"/>
  <c r="L28" i="13"/>
  <c r="L30" i="13" s="1"/>
  <c r="J28" i="13"/>
  <c r="H28" i="13"/>
  <c r="F27" i="13"/>
  <c r="D27" i="13"/>
  <c r="N26" i="13"/>
  <c r="L26" i="13"/>
  <c r="J26" i="13"/>
  <c r="H26" i="13"/>
  <c r="N25" i="13"/>
  <c r="L25" i="13"/>
  <c r="J25" i="13"/>
  <c r="H25" i="13"/>
  <c r="H27" i="13" s="1"/>
  <c r="F24" i="13"/>
  <c r="D24" i="13"/>
  <c r="N23" i="13"/>
  <c r="L23" i="13"/>
  <c r="L24" i="13" s="1"/>
  <c r="J23" i="13"/>
  <c r="H23" i="13"/>
  <c r="N22" i="13"/>
  <c r="L22" i="13"/>
  <c r="J22" i="13"/>
  <c r="H22" i="13"/>
  <c r="P22" i="13" s="1"/>
  <c r="F21" i="13"/>
  <c r="D21" i="13"/>
  <c r="N20" i="13"/>
  <c r="N21" i="13" s="1"/>
  <c r="L20" i="13"/>
  <c r="L21" i="13" s="1"/>
  <c r="J20" i="13"/>
  <c r="R20" i="13" s="1"/>
  <c r="H20" i="13"/>
  <c r="H21" i="13" s="1"/>
  <c r="F19" i="13"/>
  <c r="F37" i="13" s="1"/>
  <c r="D19" i="13"/>
  <c r="N18" i="13"/>
  <c r="L18" i="13"/>
  <c r="J18" i="13"/>
  <c r="H18" i="13"/>
  <c r="N17" i="13"/>
  <c r="L17" i="13"/>
  <c r="J17" i="13"/>
  <c r="H17" i="13"/>
  <c r="N16" i="13"/>
  <c r="L16" i="13"/>
  <c r="J16" i="13"/>
  <c r="H16" i="13"/>
  <c r="N15" i="13"/>
  <c r="L15" i="13"/>
  <c r="J15" i="13"/>
  <c r="H15" i="13"/>
  <c r="N14" i="13"/>
  <c r="L14" i="13"/>
  <c r="J14" i="13"/>
  <c r="H14" i="13"/>
  <c r="N13" i="13"/>
  <c r="L13" i="13"/>
  <c r="J13" i="13"/>
  <c r="H13" i="13"/>
  <c r="N12" i="13"/>
  <c r="L12" i="13"/>
  <c r="J12" i="13"/>
  <c r="H12" i="13"/>
  <c r="N11" i="13"/>
  <c r="L11" i="13"/>
  <c r="J11" i="13"/>
  <c r="H11" i="13"/>
  <c r="N10" i="13"/>
  <c r="L10" i="13"/>
  <c r="J10" i="13"/>
  <c r="H10" i="13"/>
  <c r="N9" i="13"/>
  <c r="L9" i="13"/>
  <c r="J9" i="13"/>
  <c r="H9" i="13"/>
  <c r="N8" i="13"/>
  <c r="L8" i="13"/>
  <c r="J8" i="13"/>
  <c r="H8" i="13"/>
  <c r="N7" i="13"/>
  <c r="L7" i="13"/>
  <c r="J7" i="13"/>
  <c r="H7" i="13"/>
  <c r="N6" i="13"/>
  <c r="L6" i="13"/>
  <c r="J6" i="13"/>
  <c r="H6" i="13"/>
  <c r="E20" i="15" l="1"/>
  <c r="K20" i="15"/>
  <c r="Q20" i="15"/>
  <c r="P34" i="19"/>
  <c r="K37" i="19"/>
  <c r="Q37" i="19"/>
  <c r="J19" i="20"/>
  <c r="R9" i="20"/>
  <c r="R32" i="13"/>
  <c r="G19" i="14"/>
  <c r="E33" i="14"/>
  <c r="H25" i="19"/>
  <c r="I28" i="19"/>
  <c r="O28" i="19"/>
  <c r="F37" i="19"/>
  <c r="L19" i="20"/>
  <c r="P8" i="20"/>
  <c r="D8" i="21" s="1"/>
  <c r="J8" i="21" s="1"/>
  <c r="P9" i="20"/>
  <c r="D9" i="21" s="1"/>
  <c r="R12" i="20"/>
  <c r="R15" i="20"/>
  <c r="P21" i="20"/>
  <c r="D21" i="21" s="1"/>
  <c r="P22" i="20"/>
  <c r="D22" i="21" s="1"/>
  <c r="J22" i="21" s="1"/>
  <c r="R32" i="20"/>
  <c r="E33" i="21"/>
  <c r="L27" i="13"/>
  <c r="L33" i="13"/>
  <c r="E25" i="15"/>
  <c r="G31" i="15"/>
  <c r="M31" i="15"/>
  <c r="E34" i="15"/>
  <c r="K34" i="15"/>
  <c r="Q34" i="15"/>
  <c r="I37" i="15"/>
  <c r="O37" i="15"/>
  <c r="N27" i="20"/>
  <c r="R34" i="20"/>
  <c r="I20" i="15"/>
  <c r="O20" i="15"/>
  <c r="E25" i="19"/>
  <c r="K25" i="19"/>
  <c r="Q25" i="19"/>
  <c r="F28" i="19"/>
  <c r="L28" i="19"/>
  <c r="G31" i="19"/>
  <c r="M31" i="19"/>
  <c r="H34" i="19"/>
  <c r="N34" i="19"/>
  <c r="I37" i="19"/>
  <c r="O37" i="19"/>
  <c r="P13" i="20"/>
  <c r="D13" i="21" s="1"/>
  <c r="J13" i="21" s="1"/>
  <c r="P16" i="20"/>
  <c r="D16" i="21" s="1"/>
  <c r="J16" i="21" s="1"/>
  <c r="R26" i="20"/>
  <c r="P28" i="20"/>
  <c r="D28" i="21" s="1"/>
  <c r="J28" i="21" s="1"/>
  <c r="P29" i="20"/>
  <c r="D29" i="21" s="1"/>
  <c r="L33" i="20"/>
  <c r="N33" i="13"/>
  <c r="G27" i="14"/>
  <c r="G36" i="14"/>
  <c r="H20" i="19"/>
  <c r="N20" i="19"/>
  <c r="H27" i="20"/>
  <c r="J30" i="20"/>
  <c r="N33" i="20"/>
  <c r="P34" i="20"/>
  <c r="D34" i="21" s="1"/>
  <c r="G36" i="21"/>
  <c r="L19" i="13"/>
  <c r="P17" i="13"/>
  <c r="J31" i="19"/>
  <c r="P31" i="19"/>
  <c r="L37" i="19"/>
  <c r="P27" i="20"/>
  <c r="D27" i="21" s="1"/>
  <c r="N36" i="20"/>
  <c r="J25" i="19"/>
  <c r="P25" i="19"/>
  <c r="N25" i="19"/>
  <c r="E28" i="19"/>
  <c r="K28" i="19"/>
  <c r="Q28" i="19"/>
  <c r="E31" i="19"/>
  <c r="K31" i="19"/>
  <c r="Q31" i="19"/>
  <c r="F34" i="19"/>
  <c r="L34" i="19"/>
  <c r="N19" i="20"/>
  <c r="R10" i="20"/>
  <c r="R16" i="20"/>
  <c r="R23" i="20"/>
  <c r="J27" i="20"/>
  <c r="R27" i="20" s="1"/>
  <c r="H30" i="20"/>
  <c r="P30" i="20" s="1"/>
  <c r="D30" i="21" s="1"/>
  <c r="K30" i="21" s="1"/>
  <c r="P32" i="20"/>
  <c r="D32" i="21" s="1"/>
  <c r="J36" i="20"/>
  <c r="R36" i="20" s="1"/>
  <c r="K35" i="21"/>
  <c r="R26" i="13"/>
  <c r="R28" i="13"/>
  <c r="N30" i="13"/>
  <c r="R35" i="13"/>
  <c r="P6" i="20"/>
  <c r="D6" i="21" s="1"/>
  <c r="J6" i="21" s="1"/>
  <c r="P31" i="20"/>
  <c r="D31" i="21" s="1"/>
  <c r="J31" i="21" s="1"/>
  <c r="L7" i="21"/>
  <c r="J9" i="21"/>
  <c r="L10" i="21"/>
  <c r="L13" i="21"/>
  <c r="I23" i="21"/>
  <c r="H19" i="20"/>
  <c r="R7" i="20"/>
  <c r="R13" i="20"/>
  <c r="L24" i="20"/>
  <c r="P25" i="20"/>
  <c r="D25" i="21" s="1"/>
  <c r="J25" i="21" s="1"/>
  <c r="R29" i="20"/>
  <c r="R31" i="20"/>
  <c r="K9" i="21"/>
  <c r="K15" i="21"/>
  <c r="N24" i="20"/>
  <c r="K29" i="21"/>
  <c r="K6" i="21"/>
  <c r="I8" i="21"/>
  <c r="I11" i="21"/>
  <c r="K12" i="21"/>
  <c r="I14" i="21"/>
  <c r="I17" i="21"/>
  <c r="K18" i="21"/>
  <c r="K21" i="21"/>
  <c r="J23" i="21"/>
  <c r="I28" i="21"/>
  <c r="P19" i="20"/>
  <c r="D19" i="21" s="1"/>
  <c r="J19" i="21" s="1"/>
  <c r="R19" i="20"/>
  <c r="L37" i="20"/>
  <c r="L35" i="21"/>
  <c r="J35" i="21"/>
  <c r="L6" i="21"/>
  <c r="L9" i="21"/>
  <c r="J11" i="21"/>
  <c r="L12" i="21"/>
  <c r="L15" i="21"/>
  <c r="L18" i="21"/>
  <c r="I22" i="21"/>
  <c r="K23" i="21"/>
  <c r="I26" i="21"/>
  <c r="K32" i="21"/>
  <c r="I35" i="21"/>
  <c r="L29" i="21"/>
  <c r="J29" i="21"/>
  <c r="I34" i="21"/>
  <c r="J34" i="21"/>
  <c r="I7" i="21"/>
  <c r="K8" i="21"/>
  <c r="I10" i="21"/>
  <c r="K11" i="21"/>
  <c r="I13" i="21"/>
  <c r="K14" i="21"/>
  <c r="I16" i="21"/>
  <c r="K17" i="21"/>
  <c r="L23" i="21"/>
  <c r="L30" i="21"/>
  <c r="L32" i="21"/>
  <c r="N37" i="20"/>
  <c r="R21" i="20"/>
  <c r="I32" i="21"/>
  <c r="J32" i="21"/>
  <c r="J7" i="21"/>
  <c r="L8" i="21"/>
  <c r="L11" i="21"/>
  <c r="L14" i="21"/>
  <c r="L17" i="21"/>
  <c r="J21" i="21"/>
  <c r="I27" i="21"/>
  <c r="K26" i="21"/>
  <c r="I29" i="21"/>
  <c r="F37" i="21"/>
  <c r="R30" i="20"/>
  <c r="I6" i="21"/>
  <c r="K7" i="21"/>
  <c r="I9" i="21"/>
  <c r="K10" i="21"/>
  <c r="I12" i="21"/>
  <c r="K13" i="21"/>
  <c r="I15" i="21"/>
  <c r="I18" i="21"/>
  <c r="J27" i="21"/>
  <c r="L26" i="21"/>
  <c r="G19" i="21"/>
  <c r="G27" i="21"/>
  <c r="K27" i="21" s="1"/>
  <c r="G33" i="21"/>
  <c r="R6" i="20"/>
  <c r="R25" i="20"/>
  <c r="H33" i="20"/>
  <c r="P33" i="20" s="1"/>
  <c r="D33" i="21" s="1"/>
  <c r="I33" i="21" s="1"/>
  <c r="H19" i="21"/>
  <c r="H21" i="21"/>
  <c r="L21" i="21" s="1"/>
  <c r="K22" i="21"/>
  <c r="E24" i="21"/>
  <c r="H27" i="21"/>
  <c r="L27" i="21" s="1"/>
  <c r="K28" i="21"/>
  <c r="E30" i="21"/>
  <c r="I30" i="21" s="1"/>
  <c r="K34" i="21"/>
  <c r="P20" i="20"/>
  <c r="D20" i="21" s="1"/>
  <c r="J20" i="21" s="1"/>
  <c r="H24" i="20"/>
  <c r="P24" i="20" s="1"/>
  <c r="D24" i="21" s="1"/>
  <c r="L24" i="21" s="1"/>
  <c r="J33" i="20"/>
  <c r="L22" i="21"/>
  <c r="L28" i="21"/>
  <c r="L34" i="21"/>
  <c r="R20" i="20"/>
  <c r="J24" i="20"/>
  <c r="R24" i="20" s="1"/>
  <c r="R28" i="20"/>
  <c r="H36" i="20"/>
  <c r="P36" i="20" s="1"/>
  <c r="D36" i="21" s="1"/>
  <c r="I36" i="21" s="1"/>
  <c r="E19" i="21"/>
  <c r="E21" i="21"/>
  <c r="I21" i="21" s="1"/>
  <c r="N38" i="19"/>
  <c r="I20" i="19"/>
  <c r="I38" i="19" s="1"/>
  <c r="O20" i="19"/>
  <c r="O38" i="19" s="1"/>
  <c r="G37" i="19"/>
  <c r="M37" i="19"/>
  <c r="J20" i="19"/>
  <c r="P20" i="19"/>
  <c r="P38" i="19" s="1"/>
  <c r="F20" i="19"/>
  <c r="L20" i="19"/>
  <c r="H38" i="19"/>
  <c r="E20" i="19"/>
  <c r="K20" i="19"/>
  <c r="Q20" i="19"/>
  <c r="G28" i="19"/>
  <c r="M28" i="19"/>
  <c r="F31" i="19"/>
  <c r="L31" i="19"/>
  <c r="E34" i="19"/>
  <c r="K34" i="19"/>
  <c r="Q34" i="19"/>
  <c r="J37" i="19"/>
  <c r="P37" i="19"/>
  <c r="G20" i="19"/>
  <c r="M20" i="19"/>
  <c r="G38" i="19"/>
  <c r="F19" i="14"/>
  <c r="M37" i="15"/>
  <c r="F30" i="14"/>
  <c r="H36" i="14"/>
  <c r="F20" i="15"/>
  <c r="L20" i="15"/>
  <c r="J34" i="15"/>
  <c r="P34" i="15"/>
  <c r="H37" i="15"/>
  <c r="N37" i="15"/>
  <c r="J36" i="13"/>
  <c r="R36" i="13" s="1"/>
  <c r="R8" i="13"/>
  <c r="R11" i="13"/>
  <c r="N27" i="13"/>
  <c r="R29" i="13"/>
  <c r="N36" i="13"/>
  <c r="F24" i="14"/>
  <c r="G20" i="15"/>
  <c r="M20" i="15"/>
  <c r="M38" i="15" s="1"/>
  <c r="K25" i="15"/>
  <c r="K38" i="15" s="1"/>
  <c r="Q25" i="15"/>
  <c r="I28" i="15"/>
  <c r="O28" i="15"/>
  <c r="O38" i="15" s="1"/>
  <c r="N19" i="13"/>
  <c r="R14" i="13"/>
  <c r="R17" i="13"/>
  <c r="P7" i="13"/>
  <c r="D7" i="14" s="1"/>
  <c r="J7" i="14" s="1"/>
  <c r="P10" i="13"/>
  <c r="P13" i="13"/>
  <c r="D13" i="14" s="1"/>
  <c r="J13" i="14" s="1"/>
  <c r="P16" i="13"/>
  <c r="D16" i="14" s="1"/>
  <c r="J16" i="14" s="1"/>
  <c r="P26" i="13"/>
  <c r="D26" i="14" s="1"/>
  <c r="J26" i="14" s="1"/>
  <c r="E27" i="14"/>
  <c r="G33" i="14"/>
  <c r="F25" i="15"/>
  <c r="L25" i="15"/>
  <c r="J28" i="15"/>
  <c r="P28" i="15"/>
  <c r="H31" i="15"/>
  <c r="N31" i="15"/>
  <c r="Q37" i="15"/>
  <c r="J24" i="13"/>
  <c r="P27" i="13"/>
  <c r="P32" i="13"/>
  <c r="D32" i="14" s="1"/>
  <c r="I32" i="14" s="1"/>
  <c r="P34" i="13"/>
  <c r="J20" i="15"/>
  <c r="P20" i="15"/>
  <c r="H25" i="15"/>
  <c r="N25" i="15"/>
  <c r="F28" i="15"/>
  <c r="L28" i="15"/>
  <c r="J31" i="15"/>
  <c r="P31" i="15"/>
  <c r="H34" i="15"/>
  <c r="N34" i="15"/>
  <c r="H19" i="13"/>
  <c r="P19" i="13" s="1"/>
  <c r="P9" i="13"/>
  <c r="D9" i="14" s="1"/>
  <c r="P12" i="13"/>
  <c r="D12" i="14" s="1"/>
  <c r="P15" i="13"/>
  <c r="D15" i="14" s="1"/>
  <c r="J15" i="14" s="1"/>
  <c r="P18" i="13"/>
  <c r="D19" i="15" s="1"/>
  <c r="P20" i="13"/>
  <c r="P29" i="13"/>
  <c r="D29" i="14" s="1"/>
  <c r="R34" i="13"/>
  <c r="R9" i="13"/>
  <c r="R12" i="13"/>
  <c r="R15" i="13"/>
  <c r="R18" i="13"/>
  <c r="P21" i="13"/>
  <c r="D21" i="14" s="1"/>
  <c r="K21" i="14" s="1"/>
  <c r="P28" i="13"/>
  <c r="D28" i="14" s="1"/>
  <c r="H30" i="13"/>
  <c r="P35" i="13"/>
  <c r="D35" i="14" s="1"/>
  <c r="K35" i="14" s="1"/>
  <c r="F37" i="15"/>
  <c r="L37" i="15"/>
  <c r="P8" i="13"/>
  <c r="D8" i="14" s="1"/>
  <c r="J8" i="14" s="1"/>
  <c r="P11" i="13"/>
  <c r="D11" i="14" s="1"/>
  <c r="J11" i="14" s="1"/>
  <c r="P14" i="13"/>
  <c r="D15" i="15" s="1"/>
  <c r="J21" i="13"/>
  <c r="R21" i="13" s="1"/>
  <c r="P23" i="13"/>
  <c r="D24" i="15" s="1"/>
  <c r="P25" i="13"/>
  <c r="J30" i="13"/>
  <c r="R30" i="13" s="1"/>
  <c r="H36" i="13"/>
  <c r="F34" i="15"/>
  <c r="L34" i="15"/>
  <c r="L36" i="13"/>
  <c r="L37" i="13" s="1"/>
  <c r="H20" i="15"/>
  <c r="N20" i="15"/>
  <c r="R7" i="13"/>
  <c r="R10" i="13"/>
  <c r="R13" i="13"/>
  <c r="R16" i="13"/>
  <c r="R22" i="13"/>
  <c r="R31" i="13"/>
  <c r="G24" i="14"/>
  <c r="H30" i="14"/>
  <c r="F33" i="14"/>
  <c r="F31" i="15"/>
  <c r="L31" i="15"/>
  <c r="J27" i="13"/>
  <c r="R27" i="13" s="1"/>
  <c r="R25" i="13"/>
  <c r="J19" i="13"/>
  <c r="R6" i="13"/>
  <c r="D20" i="14"/>
  <c r="J20" i="14" s="1"/>
  <c r="D21" i="15"/>
  <c r="I7" i="14"/>
  <c r="D10" i="15"/>
  <c r="D32" i="15"/>
  <c r="D31" i="14"/>
  <c r="J31" i="14" s="1"/>
  <c r="D14" i="14"/>
  <c r="J14" i="14" s="1"/>
  <c r="D17" i="14"/>
  <c r="J17" i="14" s="1"/>
  <c r="D18" i="15"/>
  <c r="D22" i="15"/>
  <c r="N24" i="13"/>
  <c r="I16" i="14"/>
  <c r="G38" i="15"/>
  <c r="D29" i="15"/>
  <c r="P30" i="13"/>
  <c r="L11" i="14"/>
  <c r="D16" i="15"/>
  <c r="D10" i="14"/>
  <c r="J10" i="14" s="1"/>
  <c r="D11" i="15"/>
  <c r="R23" i="13"/>
  <c r="D33" i="15"/>
  <c r="D34" i="14"/>
  <c r="J34" i="14" s="1"/>
  <c r="D35" i="15"/>
  <c r="L10" i="14"/>
  <c r="L26" i="14"/>
  <c r="I38" i="15"/>
  <c r="D22" i="14"/>
  <c r="J22" i="14" s="1"/>
  <c r="D23" i="15"/>
  <c r="D28" i="15"/>
  <c r="D27" i="14"/>
  <c r="I27" i="14" s="1"/>
  <c r="L16" i="14"/>
  <c r="P6" i="13"/>
  <c r="H33" i="13"/>
  <c r="P33" i="13" s="1"/>
  <c r="H19" i="14"/>
  <c r="H21" i="14"/>
  <c r="E24" i="14"/>
  <c r="H27" i="14"/>
  <c r="E30" i="14"/>
  <c r="H33" i="14"/>
  <c r="E36" i="14"/>
  <c r="D27" i="15"/>
  <c r="H24" i="13"/>
  <c r="P24" i="13" s="1"/>
  <c r="J33" i="13"/>
  <c r="R33" i="13" s="1"/>
  <c r="E19" i="14"/>
  <c r="E21" i="14"/>
  <c r="D23" i="14" l="1"/>
  <c r="J23" i="14" s="1"/>
  <c r="J38" i="15"/>
  <c r="F38" i="19"/>
  <c r="R33" i="20"/>
  <c r="K31" i="21"/>
  <c r="K16" i="21"/>
  <c r="L31" i="21"/>
  <c r="L16" i="21"/>
  <c r="D14" i="15"/>
  <c r="I31" i="21"/>
  <c r="E38" i="15"/>
  <c r="J21" i="14"/>
  <c r="D36" i="15"/>
  <c r="G37" i="14"/>
  <c r="Q38" i="15"/>
  <c r="F37" i="14"/>
  <c r="K20" i="21"/>
  <c r="L31" i="14"/>
  <c r="D18" i="14"/>
  <c r="J18" i="14" s="1"/>
  <c r="N38" i="15"/>
  <c r="P36" i="13"/>
  <c r="L38" i="15"/>
  <c r="L22" i="14"/>
  <c r="R24" i="13"/>
  <c r="H38" i="15"/>
  <c r="P38" i="15"/>
  <c r="I25" i="21"/>
  <c r="K25" i="21"/>
  <c r="L21" i="14"/>
  <c r="I21" i="14"/>
  <c r="I23" i="14"/>
  <c r="Q38" i="19"/>
  <c r="J36" i="21"/>
  <c r="K36" i="21"/>
  <c r="L36" i="21"/>
  <c r="J30" i="21"/>
  <c r="M38" i="19"/>
  <c r="J38" i="19"/>
  <c r="L25" i="21"/>
  <c r="L19" i="21"/>
  <c r="H37" i="21"/>
  <c r="K19" i="21"/>
  <c r="G37" i="21"/>
  <c r="K24" i="21"/>
  <c r="J24" i="21"/>
  <c r="J37" i="20"/>
  <c r="R37" i="20" s="1"/>
  <c r="L33" i="21"/>
  <c r="I20" i="21"/>
  <c r="I24" i="21"/>
  <c r="E37" i="21"/>
  <c r="I19" i="21"/>
  <c r="K33" i="21"/>
  <c r="J33" i="21"/>
  <c r="H37" i="20"/>
  <c r="P37" i="20" s="1"/>
  <c r="D37" i="21" s="1"/>
  <c r="J37" i="21" s="1"/>
  <c r="L20" i="21"/>
  <c r="K38" i="19"/>
  <c r="E38" i="19"/>
  <c r="L38" i="19"/>
  <c r="J12" i="14"/>
  <c r="I12" i="14"/>
  <c r="J28" i="14"/>
  <c r="K28" i="14"/>
  <c r="J9" i="14"/>
  <c r="I9" i="14"/>
  <c r="J29" i="14"/>
  <c r="K29" i="14"/>
  <c r="K27" i="14"/>
  <c r="L13" i="14"/>
  <c r="L7" i="14"/>
  <c r="D13" i="15"/>
  <c r="K7" i="14"/>
  <c r="L8" i="14"/>
  <c r="I26" i="14"/>
  <c r="I8" i="14"/>
  <c r="K16" i="14"/>
  <c r="K15" i="14"/>
  <c r="D30" i="15"/>
  <c r="L15" i="14"/>
  <c r="F38" i="15"/>
  <c r="I15" i="14"/>
  <c r="K26" i="14"/>
  <c r="K8" i="14"/>
  <c r="K13" i="14"/>
  <c r="L34" i="14"/>
  <c r="K11" i="14"/>
  <c r="I11" i="14"/>
  <c r="D26" i="15"/>
  <c r="D25" i="14"/>
  <c r="J27" i="14"/>
  <c r="I31" i="14"/>
  <c r="K9" i="14"/>
  <c r="N37" i="13"/>
  <c r="K14" i="14"/>
  <c r="K31" i="14"/>
  <c r="I22" i="14"/>
  <c r="I14" i="14"/>
  <c r="L28" i="14"/>
  <c r="K34" i="14"/>
  <c r="K22" i="14"/>
  <c r="I18" i="14"/>
  <c r="K10" i="14"/>
  <c r="L9" i="14"/>
  <c r="K17" i="14"/>
  <c r="D36" i="14"/>
  <c r="I36" i="14" s="1"/>
  <c r="D37" i="15"/>
  <c r="D6" i="14"/>
  <c r="D7" i="15"/>
  <c r="L20" i="14"/>
  <c r="D30" i="14"/>
  <c r="I30" i="14" s="1"/>
  <c r="D31" i="15"/>
  <c r="D20" i="15"/>
  <c r="D19" i="14"/>
  <c r="L19" i="14" s="1"/>
  <c r="L12" i="14"/>
  <c r="D34" i="15"/>
  <c r="D33" i="14"/>
  <c r="L33" i="14" s="1"/>
  <c r="L35" i="14"/>
  <c r="H37" i="13"/>
  <c r="P37" i="13" s="1"/>
  <c r="I10" i="14"/>
  <c r="J37" i="13"/>
  <c r="R19" i="13"/>
  <c r="E37" i="14"/>
  <c r="I19" i="14"/>
  <c r="K20" i="14"/>
  <c r="I34" i="14"/>
  <c r="I13" i="14"/>
  <c r="L23" i="14"/>
  <c r="K23" i="14"/>
  <c r="J35" i="14"/>
  <c r="I35" i="14"/>
  <c r="D24" i="14"/>
  <c r="D25" i="15"/>
  <c r="H37" i="14"/>
  <c r="J32" i="14"/>
  <c r="L32" i="14"/>
  <c r="L17" i="14"/>
  <c r="I17" i="14"/>
  <c r="L27" i="14"/>
  <c r="I28" i="14"/>
  <c r="L29" i="14"/>
  <c r="I29" i="14"/>
  <c r="L14" i="14"/>
  <c r="K12" i="14"/>
  <c r="I20" i="14"/>
  <c r="K18" i="14"/>
  <c r="K32" i="14"/>
  <c r="L18" i="14"/>
  <c r="I37" i="21" l="1"/>
  <c r="K37" i="21"/>
  <c r="L37" i="21"/>
  <c r="J25" i="14"/>
  <c r="I25" i="14"/>
  <c r="K25" i="14"/>
  <c r="L25" i="14"/>
  <c r="R37" i="13"/>
  <c r="D37" i="14"/>
  <c r="L37" i="14" s="1"/>
  <c r="D38" i="15"/>
  <c r="J19" i="14"/>
  <c r="K19" i="14"/>
  <c r="J24" i="14"/>
  <c r="K24" i="14"/>
  <c r="L24" i="14"/>
  <c r="I24" i="14"/>
  <c r="J6" i="14"/>
  <c r="K6" i="14"/>
  <c r="I6" i="14"/>
  <c r="L6" i="14"/>
  <c r="K33" i="14"/>
  <c r="I33" i="14"/>
  <c r="J33" i="14"/>
  <c r="L30" i="14"/>
  <c r="J30" i="14"/>
  <c r="K30" i="14"/>
  <c r="L36" i="14"/>
  <c r="J36" i="14"/>
  <c r="K36" i="14"/>
  <c r="I37" i="14" l="1"/>
  <c r="J37" i="14"/>
  <c r="K37" i="14"/>
</calcChain>
</file>

<file path=xl/sharedStrings.xml><?xml version="1.0" encoding="utf-8"?>
<sst xmlns="http://schemas.openxmlformats.org/spreadsheetml/2006/main" count="3388" uniqueCount="81">
  <si>
    <t>地域別人口 と 世帯数</t>
    <rPh sb="0" eb="2">
      <t>チイキ</t>
    </rPh>
    <rPh sb="2" eb="3">
      <t>ベツ</t>
    </rPh>
    <rPh sb="3" eb="5">
      <t>ジンコウ</t>
    </rPh>
    <rPh sb="8" eb="11">
      <t>セタイスウ</t>
    </rPh>
    <phoneticPr fontId="3"/>
  </si>
  <si>
    <t>令和７年４月末日現在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</si>
  <si>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住民基本台帳より、(　)内は外国人のうち数</t>
    <rPh sb="0" eb="2">
      <t>ジュウミン</t>
    </rPh>
    <rPh sb="2" eb="4">
      <t>キホン</t>
    </rPh>
    <rPh sb="4" eb="6">
      <t>ダイチョウ</t>
    </rPh>
    <rPh sb="12" eb="13">
      <t>ナイ</t>
    </rPh>
    <rPh sb="14" eb="16">
      <t>ガイコク</t>
    </rPh>
    <rPh sb="16" eb="17">
      <t>ジン</t>
    </rPh>
    <rPh sb="20" eb="21">
      <t>スウ</t>
    </rPh>
    <phoneticPr fontId="3"/>
  </si>
  <si>
    <t>地　　域</t>
    <rPh sb="0" eb="1">
      <t>チ</t>
    </rPh>
    <rPh sb="3" eb="4">
      <t>イキ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</si>
  <si>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</si>
  <si>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人　　口</t>
    <rPh sb="0" eb="1">
      <t>ヒト</t>
    </rPh>
    <rPh sb="3" eb="4">
      <t>クチ</t>
    </rPh>
    <phoneticPr fontId="3"/>
  </si>
  <si>
    <t>男</t>
  </si>
  <si>
    <t>女</t>
  </si>
  <si>
    <t>計</t>
    <rPh sb="0" eb="1">
      <t>ケイ</t>
    </rPh>
    <phoneticPr fontId="3"/>
  </si>
  <si>
    <t>萩</t>
    <phoneticPr fontId="3"/>
  </si>
  <si>
    <t>川　　　内</t>
    <phoneticPr fontId="3"/>
  </si>
  <si>
    <t>(</t>
    <phoneticPr fontId="3"/>
  </si>
  <si>
    <t>)</t>
    <phoneticPr fontId="3"/>
  </si>
  <si>
    <t>(</t>
  </si>
  <si>
    <t>)</t>
  </si>
  <si>
    <t>椿　　　東</t>
    <phoneticPr fontId="3"/>
  </si>
  <si>
    <t>再掲　小　畑</t>
    <rPh sb="0" eb="2">
      <t>サイケイ</t>
    </rPh>
    <rPh sb="3" eb="4">
      <t>ショウ</t>
    </rPh>
    <rPh sb="5" eb="6">
      <t>ハタケ</t>
    </rPh>
    <phoneticPr fontId="3"/>
  </si>
  <si>
    <t>再掲　越ヶ浜</t>
    <rPh sb="0" eb="2">
      <t>サイケイ</t>
    </rPh>
    <rPh sb="3" eb="6">
      <t>コシガハマ</t>
    </rPh>
    <phoneticPr fontId="3"/>
  </si>
  <si>
    <t>椿</t>
    <phoneticPr fontId="3"/>
  </si>
  <si>
    <t>山　　　田</t>
    <phoneticPr fontId="3"/>
  </si>
  <si>
    <t>再掲 木　間</t>
    <rPh sb="0" eb="2">
      <t>サイケイ</t>
    </rPh>
    <rPh sb="3" eb="4">
      <t>キ</t>
    </rPh>
    <rPh sb="5" eb="6">
      <t>アイダ</t>
    </rPh>
    <phoneticPr fontId="3"/>
  </si>
  <si>
    <t>三　　　見</t>
    <phoneticPr fontId="3"/>
  </si>
  <si>
    <t>大　　　井</t>
    <phoneticPr fontId="3"/>
  </si>
  <si>
    <t>大　　　島</t>
    <phoneticPr fontId="3"/>
  </si>
  <si>
    <t>相　　　島</t>
    <rPh sb="0" eb="1">
      <t>ソウ</t>
    </rPh>
    <phoneticPr fontId="3"/>
  </si>
  <si>
    <t>櫃　　　島</t>
    <rPh sb="0" eb="1">
      <t>ヒツ</t>
    </rPh>
    <phoneticPr fontId="3"/>
  </si>
  <si>
    <t>見　  　島</t>
  </si>
  <si>
    <t>小　　計</t>
    <rPh sb="0" eb="1">
      <t>ショウ</t>
    </rPh>
    <rPh sb="3" eb="4">
      <t>ケイ</t>
    </rPh>
    <phoneticPr fontId="3"/>
  </si>
  <si>
    <t>川　上</t>
    <phoneticPr fontId="3"/>
  </si>
  <si>
    <t>川　　　上</t>
    <phoneticPr fontId="3"/>
  </si>
  <si>
    <t>田万川</t>
    <phoneticPr fontId="3"/>
  </si>
  <si>
    <t>小　　　川</t>
    <phoneticPr fontId="3"/>
  </si>
  <si>
    <t>江　　　崎</t>
    <phoneticPr fontId="3"/>
  </si>
  <si>
    <t>むつみ</t>
    <phoneticPr fontId="3"/>
  </si>
  <si>
    <t>吉　　　部</t>
    <phoneticPr fontId="3"/>
  </si>
  <si>
    <t>高　　　俣</t>
    <phoneticPr fontId="3"/>
  </si>
  <si>
    <t>小　　　計</t>
    <phoneticPr fontId="3"/>
  </si>
  <si>
    <t>須　佐</t>
    <phoneticPr fontId="3"/>
  </si>
  <si>
    <t>須　　　佐</t>
    <phoneticPr fontId="3"/>
  </si>
  <si>
    <t>弥　　　富</t>
    <phoneticPr fontId="3"/>
  </si>
  <si>
    <t>旭</t>
    <phoneticPr fontId="3"/>
  </si>
  <si>
    <t>明　　　木</t>
    <phoneticPr fontId="3"/>
  </si>
  <si>
    <t>佐  々  並</t>
    <phoneticPr fontId="3"/>
  </si>
  <si>
    <t>福　栄</t>
    <phoneticPr fontId="3"/>
  </si>
  <si>
    <t>福　　　川</t>
    <phoneticPr fontId="3"/>
  </si>
  <si>
    <t>紫　　　福</t>
    <phoneticPr fontId="3"/>
  </si>
  <si>
    <t>合　　　計</t>
    <rPh sb="0" eb="1">
      <t>ゴウ</t>
    </rPh>
    <rPh sb="4" eb="5">
      <t>ケイ</t>
    </rPh>
    <phoneticPr fontId="3"/>
  </si>
  <si>
    <t>※　「小畑」及び「越ヶ浜」として再掲した数値は椿東地区に、「木間」として再掲した数値は山田地区に、それぞれ含まれます。</t>
    <rPh sb="3" eb="5">
      <t>オバタ</t>
    </rPh>
    <rPh sb="6" eb="7">
      <t>オヨ</t>
    </rPh>
    <rPh sb="9" eb="12">
      <t>コシガハマ</t>
    </rPh>
    <rPh sb="16" eb="18">
      <t>サイケイ</t>
    </rPh>
    <rPh sb="20" eb="22">
      <t>スウチ</t>
    </rPh>
    <rPh sb="23" eb="24">
      <t>ツバキ</t>
    </rPh>
    <rPh sb="24" eb="25">
      <t>ヒガシ</t>
    </rPh>
    <rPh sb="25" eb="27">
      <t>チク</t>
    </rPh>
    <rPh sb="30" eb="31">
      <t>キ</t>
    </rPh>
    <rPh sb="31" eb="32">
      <t>カン</t>
    </rPh>
    <rPh sb="36" eb="38">
      <t>サイケイ</t>
    </rPh>
    <rPh sb="40" eb="42">
      <t>スウチ</t>
    </rPh>
    <rPh sb="43" eb="45">
      <t>ヤマダ</t>
    </rPh>
    <rPh sb="45" eb="47">
      <t>チク</t>
    </rPh>
    <phoneticPr fontId="1"/>
  </si>
  <si>
    <t>　</t>
    <phoneticPr fontId="1"/>
  </si>
  <si>
    <t>※　「住民基本台帳の一部を改正する法律」が平成２４年７月９日に施行されたことに伴い、外国人数が含まれるようになりました。</t>
    <rPh sb="3" eb="5">
      <t>ジュウミン</t>
    </rPh>
    <rPh sb="5" eb="7">
      <t>キホン</t>
    </rPh>
    <rPh sb="7" eb="9">
      <t>ダイチョウ</t>
    </rPh>
    <rPh sb="10" eb="12">
      <t>イチブ</t>
    </rPh>
    <rPh sb="13" eb="15">
      <t>カイセイ</t>
    </rPh>
    <rPh sb="17" eb="19">
      <t>ホウリツ</t>
    </rPh>
    <rPh sb="21" eb="23">
      <t>ヘイセイ</t>
    </rPh>
    <rPh sb="25" eb="26">
      <t>ネン</t>
    </rPh>
    <rPh sb="27" eb="28">
      <t>ガツ</t>
    </rPh>
    <rPh sb="29" eb="30">
      <t>ニチ</t>
    </rPh>
    <rPh sb="31" eb="33">
      <t>シコウ</t>
    </rPh>
    <rPh sb="39" eb="40">
      <t>トモナ</t>
    </rPh>
    <rPh sb="42" eb="44">
      <t>ガイコク</t>
    </rPh>
    <rPh sb="44" eb="45">
      <t>ジン</t>
    </rPh>
    <rPh sb="45" eb="46">
      <t>スウ</t>
    </rPh>
    <phoneticPr fontId="1"/>
  </si>
  <si>
    <t>（地域別）年齢３区分別人口と割合</t>
    <rPh sb="5" eb="7">
      <t>ネンレイ</t>
    </rPh>
    <rPh sb="8" eb="9">
      <t>ク</t>
    </rPh>
    <rPh sb="9" eb="11">
      <t>ブンベツ</t>
    </rPh>
    <rPh sb="11" eb="13">
      <t>ジンコウ</t>
    </rPh>
    <rPh sb="14" eb="16">
      <t>ワリアイ</t>
    </rPh>
    <phoneticPr fontId="3"/>
  </si>
  <si>
    <t>人口</t>
    <rPh sb="0" eb="2">
      <t>ジンコウ</t>
    </rPh>
    <phoneticPr fontId="3"/>
  </si>
  <si>
    <t>3区分別人口</t>
    <rPh sb="1" eb="3">
      <t>クブン</t>
    </rPh>
    <rPh sb="3" eb="4">
      <t>ベツ</t>
    </rPh>
    <rPh sb="4" eb="6">
      <t>ジンコウ</t>
    </rPh>
    <phoneticPr fontId="3"/>
  </si>
  <si>
    <t>3区分別人口の割合</t>
    <rPh sb="1" eb="3">
      <t>クブン</t>
    </rPh>
    <rPh sb="3" eb="4">
      <t>ベツ</t>
    </rPh>
    <rPh sb="4" eb="6">
      <t>ジンコウ</t>
    </rPh>
    <rPh sb="7" eb="9">
      <t>ワリアイ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</si>
  <si>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</si>
  <si>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</si>
  <si>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
以上</t>
    <rPh sb="2" eb="3">
      <t>サイ</t>
    </rPh>
    <rPh sb="4" eb="6">
      <t>イジョウ</t>
    </rPh>
    <phoneticPr fontId="3"/>
  </si>
  <si>
    <t>内75歳
以上</t>
    <rPh sb="0" eb="1">
      <t>ウチ</t>
    </rPh>
    <rPh sb="3" eb="4">
      <t>サイ</t>
    </rPh>
    <rPh sb="5" eb="7">
      <t>イジョウ</t>
    </rPh>
    <phoneticPr fontId="3"/>
  </si>
  <si>
    <t>川上</t>
    <phoneticPr fontId="3"/>
  </si>
  <si>
    <t>※ 割合は、小数点第２位を四捨五入しているため、合計が100％にならない場合があります。</t>
    <rPh sb="2" eb="4">
      <t>ワリアイ</t>
    </rPh>
    <rPh sb="6" eb="9">
      <t>ショウスウテン</t>
    </rPh>
    <rPh sb="9" eb="10">
      <t>ダイ</t>
    </rPh>
    <rPh sb="11" eb="12">
      <t>イ</t>
    </rPh>
    <rPh sb="13" eb="17">
      <t>シシャゴニュウ</t>
    </rPh>
    <rPh sb="24" eb="26">
      <t>ゴウケイ</t>
    </rPh>
    <rPh sb="36" eb="38">
      <t>バアイ</t>
    </rPh>
    <phoneticPr fontId="3"/>
  </si>
  <si>
    <t>※ 「住民基本台帳の一部を改正する法律」が平成２４年７月９日に施行されたことに伴い、外国人数が含まれるようになりました。</t>
    <phoneticPr fontId="3"/>
  </si>
  <si>
    <t>地域別（年齢）３区分別人口</t>
    <rPh sb="0" eb="2">
      <t>チイキ</t>
    </rPh>
    <rPh sb="2" eb="3">
      <t>ベツ</t>
    </rPh>
    <rPh sb="4" eb="6">
      <t>ネンレイ</t>
    </rPh>
    <rPh sb="8" eb="9">
      <t>ク</t>
    </rPh>
    <rPh sb="9" eb="11">
      <t>ブンベツ</t>
    </rPh>
    <rPh sb="11" eb="13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</si>
  <si>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</si>
  <si>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</si>
  <si>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</si>
  <si>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全体</t>
    <rPh sb="0" eb="2">
      <t>ゼンタイ</t>
    </rPh>
    <phoneticPr fontId="3"/>
  </si>
  <si>
    <t>20～39歳</t>
    <rPh sb="5" eb="6">
      <t>サイ</t>
    </rPh>
    <phoneticPr fontId="3"/>
  </si>
  <si>
    <t>再掲 木 間</t>
    <rPh sb="0" eb="2">
      <t>サイケイ</t>
    </rPh>
    <rPh sb="3" eb="4">
      <t>キ</t>
    </rPh>
    <rPh sb="5" eb="6">
      <t>アイダ</t>
    </rPh>
    <phoneticPr fontId="3"/>
  </si>
  <si>
    <t>令和７年４月末日現在</t>
  </si>
  <si>
    <t>令和７年５月末日現在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</si>
  <si>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令和７年５月末日現在</t>
  </si>
  <si>
    <t>令和７年６月末日現在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</si>
  <si>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令和７年６月末日現在</t>
  </si>
  <si>
    <t>令和７年７月末日現在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</si>
  <si>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令和７年７月末日現在</t>
  </si>
  <si>
    <t>令和７年８月末日現在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</si>
  <si>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令和７年９月末日現在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</si>
  <si>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令和７年１０月末日現在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</si>
  <si>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令和７年１０月末日現在</t>
  </si>
  <si>
    <t>令和７年１１月末日現在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</si>
  <si>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令和７年１１月末日現在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</si>
</sst>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0.0%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38" fontId="10" fillId="5" borderId="12" xfId="1" applyFont="1" applyFill="1" applyBorder="1" applyAlignment="1" applyProtection="1">
      <alignment horizontal="right" vertical="center"/>
      <protection locked="0"/>
    </xf>
    <xf numFmtId="38" fontId="10" fillId="5" borderId="14" xfId="1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left" vertical="center"/>
      <protection locked="0"/>
    </xf>
    <xf numFmtId="38" fontId="10" fillId="5" borderId="12" xfId="1" applyFont="1" applyFill="1" applyBorder="1" applyAlignment="1">
      <alignment vertical="center"/>
    </xf>
    <xf numFmtId="38" fontId="10" fillId="5" borderId="14" xfId="1" applyFont="1" applyFill="1" applyBorder="1" applyAlignment="1">
      <alignment horizontal="right" vertical="center"/>
    </xf>
    <xf numFmtId="38" fontId="10" fillId="5" borderId="14" xfId="1" applyFont="1" applyFill="1" applyBorder="1" applyAlignment="1">
      <alignment vertical="center" shrinkToFit="1"/>
    </xf>
    <xf numFmtId="38" fontId="10" fillId="5" borderId="13" xfId="1" applyFont="1" applyFill="1" applyBorder="1" applyAlignment="1">
      <alignment horizontal="left" vertical="center"/>
    </xf>
    <xf numFmtId="38" fontId="10" fillId="5" borderId="17" xfId="1" applyFont="1" applyFill="1" applyBorder="1" applyAlignment="1" applyProtection="1">
      <alignment horizontal="right" vertical="center"/>
      <protection locked="0"/>
    </xf>
    <xf numFmtId="38" fontId="10" fillId="5" borderId="18" xfId="1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left" vertical="center"/>
      <protection locked="0"/>
    </xf>
    <xf numFmtId="38" fontId="10" fillId="5" borderId="17" xfId="1" applyFont="1" applyFill="1" applyBorder="1" applyAlignment="1">
      <alignment vertical="center"/>
    </xf>
    <xf numFmtId="38" fontId="10" fillId="5" borderId="18" xfId="1" applyFont="1" applyFill="1" applyBorder="1" applyAlignment="1">
      <alignment horizontal="right" vertical="center"/>
    </xf>
    <xf numFmtId="38" fontId="10" fillId="5" borderId="18" xfId="1" applyFont="1" applyFill="1" applyBorder="1" applyAlignment="1">
      <alignment vertical="center" shrinkToFit="1"/>
    </xf>
    <xf numFmtId="38" fontId="10" fillId="5" borderId="16" xfId="1" applyFont="1" applyFill="1" applyBorder="1" applyAlignment="1">
      <alignment horizontal="left" vertical="center"/>
    </xf>
    <xf numFmtId="3" fontId="10" fillId="5" borderId="17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 shrinkToFit="1"/>
    </xf>
    <xf numFmtId="3" fontId="10" fillId="5" borderId="20" xfId="0" applyNumberFormat="1" applyFont="1" applyFill="1" applyBorder="1" applyAlignment="1">
      <alignment horizontal="left" vertical="center"/>
    </xf>
    <xf numFmtId="38" fontId="10" fillId="5" borderId="21" xfId="1" applyFont="1" applyFill="1" applyBorder="1" applyAlignment="1">
      <alignment vertical="center"/>
    </xf>
    <xf numFmtId="38" fontId="10" fillId="5" borderId="19" xfId="1" applyFont="1" applyFill="1" applyBorder="1" applyAlignment="1">
      <alignment horizontal="right" vertical="center"/>
    </xf>
    <xf numFmtId="38" fontId="10" fillId="5" borderId="19" xfId="1" applyFont="1" applyFill="1" applyBorder="1" applyAlignment="1">
      <alignment vertical="center" shrinkToFit="1"/>
    </xf>
    <xf numFmtId="38" fontId="10" fillId="5" borderId="20" xfId="1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 shrinkToFit="1"/>
    </xf>
    <xf numFmtId="38" fontId="10" fillId="5" borderId="21" xfId="1" applyFont="1" applyFill="1" applyBorder="1" applyAlignment="1" applyProtection="1">
      <alignment horizontal="right" vertical="center"/>
      <protection locked="0"/>
    </xf>
    <xf numFmtId="38" fontId="10" fillId="5" borderId="19" xfId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3" fontId="10" fillId="5" borderId="18" xfId="0" applyNumberFormat="1" applyFont="1" applyFill="1" applyBorder="1" applyAlignment="1">
      <alignment horizontal="right" vertical="center"/>
    </xf>
    <xf numFmtId="3" fontId="10" fillId="5" borderId="18" xfId="0" applyNumberFormat="1" applyFont="1" applyFill="1" applyBorder="1" applyAlignment="1">
      <alignment horizontal="right" vertical="center" shrinkToFit="1"/>
    </xf>
    <xf numFmtId="3" fontId="10" fillId="5" borderId="16" xfId="0" applyNumberFormat="1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3" fontId="13" fillId="6" borderId="25" xfId="0" applyNumberFormat="1" applyFont="1" applyFill="1" applyBorder="1" applyAlignment="1">
      <alignment horizontal="right" vertical="center"/>
    </xf>
    <xf numFmtId="3" fontId="10" fillId="6" borderId="27" xfId="0" applyNumberFormat="1" applyFont="1" applyFill="1" applyBorder="1" applyAlignment="1">
      <alignment horizontal="right" vertical="center"/>
    </xf>
    <xf numFmtId="0" fontId="13" fillId="6" borderId="27" xfId="0" applyFont="1" applyFill="1" applyBorder="1" applyAlignment="1">
      <alignment horizontal="right" vertical="center"/>
    </xf>
    <xf numFmtId="0" fontId="10" fillId="6" borderId="27" xfId="0" applyFont="1" applyFill="1" applyBorder="1" applyAlignment="1">
      <alignment horizontal="left" vertical="center"/>
    </xf>
    <xf numFmtId="3" fontId="13" fillId="6" borderId="27" xfId="0" applyNumberFormat="1" applyFont="1" applyFill="1" applyBorder="1" applyAlignment="1">
      <alignment horizontal="right" vertical="center" shrinkToFit="1"/>
    </xf>
    <xf numFmtId="3" fontId="10" fillId="6" borderId="26" xfId="0" applyNumberFormat="1" applyFont="1" applyFill="1" applyBorder="1" applyAlignment="1">
      <alignment horizontal="left" vertical="center"/>
    </xf>
    <xf numFmtId="3" fontId="10" fillId="5" borderId="12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 shrinkToFit="1"/>
    </xf>
    <xf numFmtId="3" fontId="10" fillId="5" borderId="13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horizontal="right" vertical="center"/>
    </xf>
    <xf numFmtId="38" fontId="10" fillId="6" borderId="1" xfId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3" fontId="13" fillId="6" borderId="10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 shrinkToFit="1"/>
    </xf>
    <xf numFmtId="3" fontId="10" fillId="6" borderId="11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vertical="center"/>
    </xf>
    <xf numFmtId="38" fontId="13" fillId="6" borderId="1" xfId="1" applyFont="1" applyFill="1" applyBorder="1" applyAlignment="1">
      <alignment vertical="center" shrinkToFit="1"/>
    </xf>
    <xf numFmtId="38" fontId="10" fillId="6" borderId="11" xfId="1" applyFont="1" applyFill="1" applyBorder="1" applyAlignment="1">
      <alignment horizontal="left" vertical="center"/>
    </xf>
    <xf numFmtId="3" fontId="10" fillId="5" borderId="21" xfId="0" applyNumberFormat="1" applyFont="1" applyFill="1" applyBorder="1" applyAlignment="1">
      <alignment horizontal="right" vertical="center"/>
    </xf>
    <xf numFmtId="38" fontId="10" fillId="5" borderId="8" xfId="1" applyFont="1" applyFill="1" applyBorder="1" applyAlignment="1">
      <alignment vertical="center"/>
    </xf>
    <xf numFmtId="38" fontId="10" fillId="5" borderId="0" xfId="1" applyFont="1" applyFill="1" applyBorder="1" applyAlignment="1">
      <alignment horizontal="right" vertical="center"/>
    </xf>
    <xf numFmtId="38" fontId="10" fillId="5" borderId="0" xfId="1" applyFont="1" applyFill="1" applyBorder="1" applyAlignment="1">
      <alignment vertical="center" shrinkToFit="1"/>
    </xf>
    <xf numFmtId="38" fontId="10" fillId="5" borderId="9" xfId="1" applyFont="1" applyFill="1" applyBorder="1" applyAlignment="1">
      <alignment horizontal="left" vertical="center"/>
    </xf>
    <xf numFmtId="38" fontId="13" fillId="6" borderId="25" xfId="1" applyFont="1" applyFill="1" applyBorder="1" applyAlignment="1">
      <alignment horizontal="right" vertical="center"/>
    </xf>
    <xf numFmtId="38" fontId="10" fillId="6" borderId="27" xfId="1" applyFont="1" applyFill="1" applyBorder="1" applyAlignment="1">
      <alignment horizontal="right" vertical="center"/>
    </xf>
    <xf numFmtId="38" fontId="13" fillId="6" borderId="25" xfId="1" applyFont="1" applyFill="1" applyBorder="1" applyAlignment="1">
      <alignment vertical="center"/>
    </xf>
    <xf numFmtId="38" fontId="13" fillId="6" borderId="27" xfId="1" applyFont="1" applyFill="1" applyBorder="1" applyAlignment="1">
      <alignment vertical="center" shrinkToFit="1"/>
    </xf>
    <xf numFmtId="38" fontId="10" fillId="6" borderId="26" xfId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horizontal="right" vertical="center"/>
    </xf>
    <xf numFmtId="38" fontId="10" fillId="5" borderId="1" xfId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3" fontId="13" fillId="5" borderId="10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 shrinkToFit="1"/>
    </xf>
    <xf numFmtId="3" fontId="10" fillId="5" borderId="11" xfId="0" applyNumberFormat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vertical="center"/>
    </xf>
    <xf numFmtId="38" fontId="13" fillId="5" borderId="1" xfId="1" applyFont="1" applyFill="1" applyBorder="1" applyAlignment="1">
      <alignment vertical="center" shrinkToFit="1"/>
    </xf>
    <xf numFmtId="38" fontId="10" fillId="5" borderId="11" xfId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76" fontId="12" fillId="5" borderId="38" xfId="0" applyNumberFormat="1" applyFont="1" applyFill="1" applyBorder="1" applyAlignment="1" applyProtection="1">
      <alignment horizontal="center" vertical="center"/>
      <protection locked="0"/>
    </xf>
    <xf numFmtId="176" fontId="12" fillId="5" borderId="40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 wrapText="1"/>
      <protection locked="0"/>
    </xf>
    <xf numFmtId="176" fontId="12" fillId="0" borderId="45" xfId="0" applyNumberFormat="1" applyFont="1" applyBorder="1" applyAlignment="1" applyProtection="1">
      <alignment horizontal="center" vertical="center" wrapText="1"/>
      <protection locked="0"/>
    </xf>
    <xf numFmtId="38" fontId="10" fillId="0" borderId="14" xfId="0" applyNumberFormat="1" applyFont="1" applyBorder="1" applyAlignment="1">
      <alignment horizontal="right" vertical="center"/>
    </xf>
    <xf numFmtId="38" fontId="10" fillId="0" borderId="46" xfId="1" applyFont="1" applyFill="1" applyBorder="1" applyAlignment="1" applyProtection="1">
      <alignment vertical="center"/>
    </xf>
    <xf numFmtId="38" fontId="10" fillId="0" borderId="47" xfId="1" applyFont="1" applyFill="1" applyBorder="1" applyAlignment="1" applyProtection="1">
      <alignment vertical="center"/>
    </xf>
    <xf numFmtId="38" fontId="10" fillId="0" borderId="48" xfId="1" applyFont="1" applyFill="1" applyBorder="1" applyAlignment="1" applyProtection="1">
      <alignment vertical="center"/>
    </xf>
    <xf numFmtId="177" fontId="11" fillId="0" borderId="49" xfId="1" applyNumberFormat="1" applyFont="1" applyFill="1" applyBorder="1" applyAlignment="1" applyProtection="1">
      <alignment vertical="center"/>
    </xf>
    <xf numFmtId="177" fontId="11" fillId="0" borderId="47" xfId="1" applyNumberFormat="1" applyFont="1" applyFill="1" applyBorder="1" applyAlignment="1" applyProtection="1">
      <alignment vertical="center"/>
    </xf>
    <xf numFmtId="177" fontId="11" fillId="0" borderId="50" xfId="1" applyNumberFormat="1" applyFont="1" applyFill="1" applyBorder="1" applyAlignment="1" applyProtection="1">
      <alignment vertical="center"/>
    </xf>
    <xf numFmtId="38" fontId="10" fillId="0" borderId="19" xfId="1" applyFont="1" applyFill="1" applyBorder="1" applyAlignment="1" applyProtection="1">
      <alignment horizontal="right" vertical="center"/>
    </xf>
    <xf numFmtId="38" fontId="10" fillId="0" borderId="51" xfId="1" applyFont="1" applyFill="1" applyBorder="1" applyAlignment="1" applyProtection="1">
      <alignment vertical="center"/>
    </xf>
    <xf numFmtId="38" fontId="10" fillId="0" borderId="52" xfId="1" applyFont="1" applyFill="1" applyBorder="1" applyAlignment="1" applyProtection="1">
      <alignment vertical="center"/>
    </xf>
    <xf numFmtId="38" fontId="10" fillId="0" borderId="53" xfId="1" applyFont="1" applyFill="1" applyBorder="1" applyAlignment="1" applyProtection="1">
      <alignment vertical="center"/>
    </xf>
    <xf numFmtId="177" fontId="11" fillId="0" borderId="54" xfId="1" applyNumberFormat="1" applyFont="1" applyFill="1" applyBorder="1" applyAlignment="1" applyProtection="1">
      <alignment vertical="center"/>
    </xf>
    <xf numFmtId="177" fontId="11" fillId="0" borderId="52" xfId="1" applyNumberFormat="1" applyFont="1" applyFill="1" applyBorder="1" applyAlignment="1" applyProtection="1">
      <alignment vertical="center"/>
    </xf>
    <xf numFmtId="177" fontId="11" fillId="0" borderId="55" xfId="1" applyNumberFormat="1" applyFont="1" applyFill="1" applyBorder="1" applyAlignment="1" applyProtection="1">
      <alignment vertical="center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/>
    </xf>
    <xf numFmtId="38" fontId="10" fillId="0" borderId="35" xfId="1" applyFont="1" applyFill="1" applyBorder="1" applyAlignment="1" applyProtection="1">
      <alignment vertical="center"/>
    </xf>
    <xf numFmtId="38" fontId="10" fillId="0" borderId="36" xfId="1" applyFont="1" applyFill="1" applyBorder="1" applyAlignment="1" applyProtection="1">
      <alignment vertical="center"/>
    </xf>
    <xf numFmtId="38" fontId="10" fillId="0" borderId="56" xfId="1" applyFont="1" applyFill="1" applyBorder="1" applyAlignment="1" applyProtection="1">
      <alignment vertical="center"/>
    </xf>
    <xf numFmtId="177" fontId="11" fillId="0" borderId="39" xfId="1" applyNumberFormat="1" applyFont="1" applyFill="1" applyBorder="1" applyAlignment="1" applyProtection="1">
      <alignment vertical="center"/>
    </xf>
    <xf numFmtId="177" fontId="11" fillId="0" borderId="36" xfId="1" applyNumberFormat="1" applyFont="1" applyFill="1" applyBorder="1" applyAlignment="1" applyProtection="1">
      <alignment vertical="center"/>
    </xf>
    <xf numFmtId="177" fontId="11" fillId="0" borderId="57" xfId="1" applyNumberFormat="1" applyFont="1" applyFill="1" applyBorder="1" applyAlignment="1" applyProtection="1">
      <alignment vertical="center"/>
    </xf>
    <xf numFmtId="0" fontId="10" fillId="5" borderId="24" xfId="0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left" vertical="center"/>
      <protection locked="0"/>
    </xf>
    <xf numFmtId="38" fontId="13" fillId="7" borderId="27" xfId="1" applyFont="1" applyFill="1" applyBorder="1" applyAlignment="1" applyProtection="1">
      <alignment horizontal="right" vertical="center"/>
    </xf>
    <xf numFmtId="3" fontId="13" fillId="7" borderId="41" xfId="0" applyNumberFormat="1" applyFont="1" applyFill="1" applyBorder="1" applyAlignment="1">
      <alignment horizontal="right" vertical="center"/>
    </xf>
    <xf numFmtId="3" fontId="13" fillId="7" borderId="42" xfId="0" applyNumberFormat="1" applyFont="1" applyFill="1" applyBorder="1" applyAlignment="1">
      <alignment horizontal="right" vertical="center"/>
    </xf>
    <xf numFmtId="3" fontId="13" fillId="7" borderId="58" xfId="0" applyNumberFormat="1" applyFont="1" applyFill="1" applyBorder="1" applyAlignment="1">
      <alignment horizontal="right" vertical="center"/>
    </xf>
    <xf numFmtId="177" fontId="14" fillId="7" borderId="44" xfId="0" applyNumberFormat="1" applyFont="1" applyFill="1" applyBorder="1" applyAlignment="1">
      <alignment horizontal="right" vertical="center"/>
    </xf>
    <xf numFmtId="177" fontId="14" fillId="7" borderId="42" xfId="0" applyNumberFormat="1" applyFont="1" applyFill="1" applyBorder="1" applyAlignment="1">
      <alignment horizontal="right" vertical="center"/>
    </xf>
    <xf numFmtId="177" fontId="14" fillId="7" borderId="59" xfId="0" applyNumberFormat="1" applyFont="1" applyFill="1" applyBorder="1" applyAlignment="1">
      <alignment horizontal="right" vertical="center"/>
    </xf>
    <xf numFmtId="38" fontId="10" fillId="0" borderId="14" xfId="1" applyFont="1" applyFill="1" applyBorder="1" applyAlignment="1" applyProtection="1">
      <alignment horizontal="right" vertical="center"/>
    </xf>
    <xf numFmtId="38" fontId="13" fillId="7" borderId="1" xfId="1" applyFont="1" applyFill="1" applyBorder="1" applyAlignment="1" applyProtection="1">
      <alignment horizontal="right" vertical="center"/>
    </xf>
    <xf numFmtId="38" fontId="13" fillId="7" borderId="60" xfId="1" applyFont="1" applyFill="1" applyBorder="1" applyAlignment="1" applyProtection="1">
      <alignment vertical="center"/>
    </xf>
    <xf numFmtId="38" fontId="13" fillId="7" borderId="61" xfId="1" applyFont="1" applyFill="1" applyBorder="1" applyAlignment="1" applyProtection="1">
      <alignment vertical="center"/>
    </xf>
    <xf numFmtId="38" fontId="13" fillId="7" borderId="62" xfId="1" applyFont="1" applyFill="1" applyBorder="1" applyAlignment="1" applyProtection="1">
      <alignment vertical="center"/>
    </xf>
    <xf numFmtId="177" fontId="14" fillId="7" borderId="63" xfId="1" applyNumberFormat="1" applyFont="1" applyFill="1" applyBorder="1" applyAlignment="1" applyProtection="1">
      <alignment vertical="center"/>
    </xf>
    <xf numFmtId="177" fontId="14" fillId="7" borderId="61" xfId="1" applyNumberFormat="1" applyFont="1" applyFill="1" applyBorder="1" applyAlignment="1" applyProtection="1">
      <alignment vertical="center"/>
    </xf>
    <xf numFmtId="177" fontId="14" fillId="7" borderId="64" xfId="1" applyNumberFormat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65" xfId="1" applyFont="1" applyFill="1" applyBorder="1" applyAlignment="1" applyProtection="1">
      <alignment vertical="center"/>
    </xf>
    <xf numFmtId="38" fontId="10" fillId="0" borderId="66" xfId="1" applyFont="1" applyFill="1" applyBorder="1" applyAlignment="1" applyProtection="1">
      <alignment vertical="center"/>
    </xf>
    <xf numFmtId="38" fontId="10" fillId="0" borderId="67" xfId="1" applyFont="1" applyFill="1" applyBorder="1" applyAlignment="1" applyProtection="1">
      <alignment vertical="center"/>
    </xf>
    <xf numFmtId="177" fontId="11" fillId="0" borderId="68" xfId="1" applyNumberFormat="1" applyFont="1" applyFill="1" applyBorder="1" applyAlignment="1" applyProtection="1">
      <alignment vertical="center"/>
    </xf>
    <xf numFmtId="177" fontId="11" fillId="0" borderId="66" xfId="1" applyNumberFormat="1" applyFont="1" applyFill="1" applyBorder="1" applyAlignment="1" applyProtection="1">
      <alignment vertical="center"/>
    </xf>
    <xf numFmtId="177" fontId="11" fillId="0" borderId="69" xfId="1" applyNumberFormat="1" applyFont="1" applyFill="1" applyBorder="1" applyAlignment="1" applyProtection="1">
      <alignment vertical="center"/>
    </xf>
    <xf numFmtId="38" fontId="13" fillId="7" borderId="41" xfId="1" applyFont="1" applyFill="1" applyBorder="1" applyAlignment="1" applyProtection="1">
      <alignment vertical="center"/>
    </xf>
    <xf numFmtId="38" fontId="13" fillId="7" borderId="42" xfId="1" applyFont="1" applyFill="1" applyBorder="1" applyAlignment="1" applyProtection="1">
      <alignment vertical="center"/>
    </xf>
    <xf numFmtId="38" fontId="13" fillId="7" borderId="58" xfId="1" applyFont="1" applyFill="1" applyBorder="1" applyAlignment="1" applyProtection="1">
      <alignment vertical="center"/>
    </xf>
    <xf numFmtId="177" fontId="14" fillId="7" borderId="44" xfId="1" applyNumberFormat="1" applyFont="1" applyFill="1" applyBorder="1" applyAlignment="1" applyProtection="1">
      <alignment vertical="center"/>
    </xf>
    <xf numFmtId="177" fontId="14" fillId="7" borderId="42" xfId="1" applyNumberFormat="1" applyFont="1" applyFill="1" applyBorder="1" applyAlignment="1" applyProtection="1">
      <alignment vertical="center"/>
    </xf>
    <xf numFmtId="177" fontId="14" fillId="7" borderId="59" xfId="1" applyNumberFormat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0" xfId="1" applyFont="1" applyFill="1" applyBorder="1" applyAlignment="1" applyProtection="1">
      <alignment vertical="center"/>
    </xf>
    <xf numFmtId="38" fontId="13" fillId="0" borderId="61" xfId="1" applyFont="1" applyFill="1" applyBorder="1" applyAlignment="1" applyProtection="1">
      <alignment vertical="center"/>
    </xf>
    <xf numFmtId="38" fontId="13" fillId="0" borderId="62" xfId="1" applyFont="1" applyFill="1" applyBorder="1" applyAlignment="1" applyProtection="1">
      <alignment vertical="center"/>
    </xf>
    <xf numFmtId="177" fontId="14" fillId="0" borderId="63" xfId="1" applyNumberFormat="1" applyFont="1" applyFill="1" applyBorder="1" applyAlignment="1" applyProtection="1">
      <alignment vertical="center"/>
    </xf>
    <xf numFmtId="177" fontId="14" fillId="0" borderId="61" xfId="1" applyNumberFormat="1" applyFont="1" applyFill="1" applyBorder="1" applyAlignment="1" applyProtection="1">
      <alignment vertical="center"/>
    </xf>
    <xf numFmtId="177" fontId="14" fillId="0" borderId="64" xfId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right" vertical="center"/>
    </xf>
    <xf numFmtId="176" fontId="12" fillId="5" borderId="84" xfId="0" applyNumberFormat="1" applyFont="1" applyFill="1" applyBorder="1" applyAlignment="1">
      <alignment horizontal="center" vertical="center"/>
    </xf>
    <xf numFmtId="176" fontId="12" fillId="0" borderId="86" xfId="0" applyNumberFormat="1" applyFont="1" applyBorder="1" applyAlignment="1">
      <alignment horizontal="center" vertical="center" wrapText="1"/>
    </xf>
    <xf numFmtId="176" fontId="12" fillId="5" borderId="90" xfId="0" applyNumberFormat="1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95" xfId="0" applyNumberFormat="1" applyFont="1" applyBorder="1" applyAlignment="1">
      <alignment horizontal="center" vertical="center" wrapText="1"/>
    </xf>
    <xf numFmtId="38" fontId="10" fillId="0" borderId="31" xfId="1" applyFont="1" applyFill="1" applyBorder="1" applyAlignment="1" applyProtection="1">
      <alignment vertical="center"/>
    </xf>
    <xf numFmtId="38" fontId="10" fillId="0" borderId="97" xfId="1" applyFont="1" applyFill="1" applyBorder="1" applyAlignment="1" applyProtection="1">
      <alignment vertical="center"/>
    </xf>
    <xf numFmtId="38" fontId="10" fillId="0" borderId="98" xfId="1" applyFont="1" applyFill="1" applyBorder="1" applyAlignment="1" applyProtection="1">
      <alignment vertical="center"/>
    </xf>
    <xf numFmtId="38" fontId="10" fillId="0" borderId="24" xfId="1" applyFont="1" applyFill="1" applyBorder="1" applyAlignment="1" applyProtection="1">
      <alignment vertical="center"/>
    </xf>
    <xf numFmtId="38" fontId="10" fillId="0" borderId="101" xfId="1" applyFont="1" applyFill="1" applyBorder="1" applyAlignment="1" applyProtection="1">
      <alignment vertical="center"/>
    </xf>
    <xf numFmtId="38" fontId="10" fillId="0" borderId="102" xfId="1" applyFont="1" applyFill="1" applyBorder="1" applyAlignment="1" applyProtection="1">
      <alignment vertical="center"/>
    </xf>
    <xf numFmtId="38" fontId="10" fillId="0" borderId="103" xfId="1" applyFont="1" applyFill="1" applyBorder="1" applyAlignment="1" applyProtection="1">
      <alignment vertical="center"/>
    </xf>
    <xf numFmtId="38" fontId="10" fillId="0" borderId="104" xfId="1" applyFont="1" applyFill="1" applyBorder="1" applyAlignment="1" applyProtection="1">
      <alignment vertical="center"/>
    </xf>
    <xf numFmtId="38" fontId="10" fillId="0" borderId="105" xfId="1" applyFont="1" applyFill="1" applyBorder="1" applyAlignment="1" applyProtection="1">
      <alignment vertical="center"/>
    </xf>
    <xf numFmtId="0" fontId="10" fillId="0" borderId="24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left" vertical="center"/>
    </xf>
    <xf numFmtId="3" fontId="13" fillId="8" borderId="42" xfId="0" applyNumberFormat="1" applyFont="1" applyFill="1" applyBorder="1" applyAlignment="1">
      <alignment horizontal="right" vertical="center"/>
    </xf>
    <xf numFmtId="3" fontId="13" fillId="7" borderId="107" xfId="0" applyNumberFormat="1" applyFont="1" applyFill="1" applyBorder="1" applyAlignment="1">
      <alignment horizontal="right" vertical="center"/>
    </xf>
    <xf numFmtId="38" fontId="13" fillId="7" borderId="108" xfId="1" applyFont="1" applyFill="1" applyBorder="1" applyAlignment="1" applyProtection="1">
      <alignment vertical="center"/>
    </xf>
    <xf numFmtId="38" fontId="10" fillId="0" borderId="109" xfId="1" applyFont="1" applyFill="1" applyBorder="1" applyAlignment="1" applyProtection="1">
      <alignment vertical="center"/>
    </xf>
    <xf numFmtId="38" fontId="13" fillId="7" borderId="107" xfId="1" applyFont="1" applyFill="1" applyBorder="1" applyAlignment="1" applyProtection="1">
      <alignment vertical="center"/>
    </xf>
    <xf numFmtId="38" fontId="13" fillId="0" borderId="70" xfId="1" applyFont="1" applyFill="1" applyBorder="1" applyAlignment="1" applyProtection="1">
      <alignment horizontal="right" vertical="center"/>
    </xf>
    <xf numFmtId="38" fontId="13" fillId="0" borderId="113" xfId="1" applyFont="1" applyFill="1" applyBorder="1" applyAlignment="1" applyProtection="1">
      <alignment vertical="center"/>
    </xf>
    <xf numFmtId="38" fontId="13" fillId="0" borderId="114" xfId="1" applyFont="1" applyFill="1" applyBorder="1" applyAlignment="1" applyProtection="1">
      <alignment vertical="center"/>
    </xf>
    <xf numFmtId="38" fontId="13" fillId="0" borderId="115" xfId="1" applyFont="1" applyFill="1" applyBorder="1" applyAlignment="1" applyProtection="1">
      <alignment vertical="center"/>
    </xf>
    <xf numFmtId="38" fontId="13" fillId="0" borderId="116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17" xfId="1" applyFont="1" applyFill="1" applyBorder="1" applyAlignment="1" applyProtection="1">
      <alignment vertical="center"/>
    </xf>
    <xf numFmtId="38" fontId="10" fillId="0" borderId="88" xfId="1" applyFont="1" applyFill="1" applyBorder="1" applyAlignment="1" applyProtection="1">
      <alignment vertical="center"/>
    </xf>
    <xf numFmtId="38" fontId="10" fillId="0" borderId="87" xfId="1" applyFont="1" applyFill="1" applyBorder="1" applyAlignment="1" applyProtection="1">
      <alignment vertical="center"/>
    </xf>
    <xf numFmtId="38" fontId="10" fillId="0" borderId="117" xfId="1" applyFont="1" applyFill="1" applyBorder="1" applyAlignment="1" applyProtection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5" borderId="28" xfId="0" applyFont="1" applyFill="1" applyBorder="1" applyAlignment="1">
      <alignment horizontal="distributed" vertical="center"/>
    </xf>
    <xf numFmtId="0" fontId="10" fillId="5" borderId="30" xfId="0" applyFont="1" applyFill="1" applyBorder="1" applyAlignment="1">
      <alignment horizontal="distributed" vertical="center"/>
    </xf>
    <xf numFmtId="0" fontId="10" fillId="5" borderId="29" xfId="0" applyFont="1" applyFill="1" applyBorder="1" applyAlignment="1">
      <alignment horizontal="distributed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distributed" vertical="center"/>
      <protection locked="0"/>
    </xf>
    <xf numFmtId="0" fontId="10" fillId="5" borderId="30" xfId="0" applyFont="1" applyFill="1" applyBorder="1" applyAlignment="1" applyProtection="1">
      <alignment horizontal="distributed" vertical="center"/>
      <protection locked="0"/>
    </xf>
    <xf numFmtId="0" fontId="10" fillId="5" borderId="29" xfId="0" applyFont="1" applyFill="1" applyBorder="1" applyAlignment="1" applyProtection="1">
      <alignment horizontal="distributed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176" fontId="13" fillId="0" borderId="31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176" fontId="13" fillId="0" borderId="33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35" xfId="0" applyNumberFormat="1" applyFont="1" applyBorder="1" applyAlignment="1" applyProtection="1">
      <alignment horizontal="center" vertical="center" wrapText="1"/>
      <protection locked="0"/>
    </xf>
    <xf numFmtId="176" fontId="12" fillId="0" borderId="41" xfId="0" applyNumberFormat="1" applyFont="1" applyBorder="1" applyAlignment="1" applyProtection="1">
      <alignment horizontal="center" vertical="center" wrapText="1"/>
      <protection locked="0"/>
    </xf>
    <xf numFmtId="176" fontId="12" fillId="0" borderId="36" xfId="0" applyNumberFormat="1" applyFont="1" applyBorder="1" applyAlignment="1" applyProtection="1">
      <alignment horizontal="center" vertical="center" wrapText="1"/>
      <protection locked="0"/>
    </xf>
    <xf numFmtId="176" fontId="12" fillId="0" borderId="42" xfId="0" applyNumberFormat="1" applyFont="1" applyBorder="1" applyAlignment="1" applyProtection="1">
      <alignment horizontal="center" vertical="center" wrapText="1"/>
      <protection locked="0"/>
    </xf>
    <xf numFmtId="176" fontId="12" fillId="0" borderId="37" xfId="0" applyNumberFormat="1" applyFont="1" applyBorder="1" applyAlignment="1" applyProtection="1">
      <alignment horizontal="center" vertical="center" wrapText="1"/>
      <protection locked="0"/>
    </xf>
    <xf numFmtId="176" fontId="12" fillId="0" borderId="39" xfId="0" applyNumberFormat="1" applyFont="1" applyBorder="1" applyAlignment="1" applyProtection="1">
      <alignment horizontal="center" vertical="center" wrapText="1"/>
      <protection locked="0"/>
    </xf>
    <xf numFmtId="176" fontId="12" fillId="0" borderId="44" xfId="0" applyNumberFormat="1" applyFont="1" applyBorder="1" applyAlignment="1" applyProtection="1">
      <alignment horizontal="center" vertical="center" wrapText="1"/>
      <protection locked="0"/>
    </xf>
    <xf numFmtId="0" fontId="10" fillId="5" borderId="96" xfId="0" applyFont="1" applyFill="1" applyBorder="1" applyAlignment="1">
      <alignment horizontal="distributed" vertical="center" textRotation="255"/>
    </xf>
    <xf numFmtId="0" fontId="10" fillId="5" borderId="99" xfId="0" applyFont="1" applyFill="1" applyBorder="1" applyAlignment="1">
      <alignment horizontal="distributed" vertical="center" textRotation="255"/>
    </xf>
    <xf numFmtId="0" fontId="10" fillId="5" borderId="106" xfId="0" applyFont="1" applyFill="1" applyBorder="1" applyAlignment="1">
      <alignment horizontal="distributed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 textRotation="255"/>
    </xf>
    <xf numFmtId="0" fontId="10" fillId="5" borderId="99" xfId="0" applyFont="1" applyFill="1" applyBorder="1" applyAlignment="1">
      <alignment horizontal="center" vertical="center" textRotation="255"/>
    </xf>
    <xf numFmtId="0" fontId="10" fillId="5" borderId="106" xfId="0" applyFont="1" applyFill="1" applyBorder="1" applyAlignment="1">
      <alignment horizontal="center" vertical="center" textRotation="255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 textRotation="255"/>
    </xf>
    <xf numFmtId="0" fontId="10" fillId="0" borderId="106" xfId="0" applyFont="1" applyBorder="1" applyAlignment="1">
      <alignment horizontal="center" vertical="center" textRotation="255"/>
    </xf>
    <xf numFmtId="0" fontId="10" fillId="0" borderId="99" xfId="0" applyFont="1" applyBorder="1" applyAlignment="1">
      <alignment horizontal="center" vertical="center" textRotation="255"/>
    </xf>
    <xf numFmtId="0" fontId="10" fillId="5" borderId="100" xfId="0" applyFont="1" applyFill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 wrapText="1"/>
    </xf>
    <xf numFmtId="176" fontId="12" fillId="0" borderId="94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176" fontId="13" fillId="0" borderId="76" xfId="0" applyNumberFormat="1" applyFont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/>
    </xf>
    <xf numFmtId="176" fontId="13" fillId="0" borderId="79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8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 wrapText="1"/>
    </xf>
    <xf numFmtId="176" fontId="12" fillId="0" borderId="41" xfId="0" applyNumberFormat="1" applyFont="1" applyBorder="1" applyAlignment="1">
      <alignment horizontal="center" vertical="center" wrapText="1"/>
    </xf>
    <xf numFmtId="176" fontId="12" fillId="0" borderId="52" xfId="0" applyNumberFormat="1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176" fontId="12" fillId="0" borderId="83" xfId="0" applyNumberFormat="1" applyFont="1" applyBorder="1" applyAlignment="1">
      <alignment horizontal="center" vertical="center" wrapText="1"/>
    </xf>
    <xf numFmtId="176" fontId="12" fillId="0" borderId="85" xfId="0" applyNumberFormat="1" applyFont="1" applyBorder="1" applyAlignment="1">
      <alignment horizontal="center" vertical="center" wrapText="1"/>
    </xf>
    <xf numFmtId="176" fontId="12" fillId="0" borderId="92" xfId="0" applyNumberFormat="1" applyFont="1" applyBorder="1" applyAlignment="1">
      <alignment horizontal="center" vertical="center" wrapText="1"/>
    </xf>
    <xf numFmtId="176" fontId="12" fillId="0" borderId="87" xfId="0" applyNumberFormat="1" applyFont="1" applyBorder="1" applyAlignment="1">
      <alignment horizontal="center" vertical="center" wrapText="1"/>
    </xf>
    <xf numFmtId="176" fontId="12" fillId="0" borderId="60" xfId="0" applyNumberFormat="1" applyFont="1" applyBorder="1" applyAlignment="1">
      <alignment horizontal="center" vertical="center" wrapText="1"/>
    </xf>
    <xf numFmtId="176" fontId="12" fillId="0" borderId="88" xfId="0" applyNumberFormat="1" applyFont="1" applyBorder="1" applyAlignment="1">
      <alignment horizontal="center" vertical="center" wrapText="1"/>
    </xf>
    <xf numFmtId="176" fontId="12" fillId="0" borderId="6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8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9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9&#26376;&#26411;&#12288;&#65301;&#27507;&#38542;&#32026;&#21029;&#20154;&#21475;&#38598;&#35336;&#65288;&#25913;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11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11&#26376;&#26411;&#12288;&#65301;&#27507;&#38542;&#32026;&#21029;&#20154;&#21475;&#38598;&#35336;&#65288;&#2591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98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98</v>
          </cell>
          <cell r="L4">
            <v>84</v>
          </cell>
          <cell r="M4">
            <v>51</v>
          </cell>
          <cell r="O4">
            <v>10</v>
          </cell>
          <cell r="P4">
            <v>49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138</v>
          </cell>
          <cell r="E5">
            <v>147</v>
          </cell>
          <cell r="G5">
            <v>0</v>
          </cell>
          <cell r="H5">
            <v>1</v>
          </cell>
          <cell r="J5">
            <v>31</v>
          </cell>
          <cell r="K5">
            <v>149</v>
          </cell>
          <cell r="L5">
            <v>105</v>
          </cell>
          <cell r="M5">
            <v>65</v>
          </cell>
          <cell r="O5">
            <v>20</v>
          </cell>
          <cell r="P5">
            <v>75</v>
          </cell>
          <cell r="Q5">
            <v>43</v>
          </cell>
          <cell r="R5">
            <v>24</v>
          </cell>
          <cell r="S5">
            <v>11</v>
          </cell>
          <cell r="T5">
            <v>74</v>
          </cell>
          <cell r="U5">
            <v>26</v>
          </cell>
          <cell r="V5">
            <v>62</v>
          </cell>
          <cell r="W5">
            <v>41</v>
          </cell>
        </row>
        <row r="6">
          <cell r="D6">
            <v>58</v>
          </cell>
          <cell r="E6">
            <v>63</v>
          </cell>
          <cell r="G6">
            <v>2</v>
          </cell>
          <cell r="H6">
            <v>1</v>
          </cell>
          <cell r="J6">
            <v>16</v>
          </cell>
          <cell r="K6">
            <v>61</v>
          </cell>
          <cell r="L6">
            <v>44</v>
          </cell>
          <cell r="M6">
            <v>26</v>
          </cell>
          <cell r="O6">
            <v>9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125</v>
          </cell>
          <cell r="L7">
            <v>59</v>
          </cell>
          <cell r="M7">
            <v>31</v>
          </cell>
          <cell r="O7">
            <v>12</v>
          </cell>
          <cell r="P7">
            <v>57</v>
          </cell>
          <cell r="Q7">
            <v>23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117</v>
          </cell>
          <cell r="E8">
            <v>124</v>
          </cell>
          <cell r="G8">
            <v>4</v>
          </cell>
          <cell r="H8">
            <v>3</v>
          </cell>
          <cell r="J8">
            <v>22</v>
          </cell>
          <cell r="K8">
            <v>135</v>
          </cell>
          <cell r="L8">
            <v>84</v>
          </cell>
          <cell r="M8">
            <v>39</v>
          </cell>
          <cell r="O8">
            <v>7</v>
          </cell>
          <cell r="P8">
            <v>71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190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239</v>
          </cell>
          <cell r="L9">
            <v>116</v>
          </cell>
          <cell r="M9">
            <v>80</v>
          </cell>
          <cell r="O9">
            <v>27</v>
          </cell>
          <cell r="P9">
            <v>119</v>
          </cell>
          <cell r="Q9">
            <v>44</v>
          </cell>
          <cell r="R9">
            <v>26</v>
          </cell>
          <cell r="S9">
            <v>22</v>
          </cell>
          <cell r="T9">
            <v>120</v>
          </cell>
          <cell r="U9">
            <v>41</v>
          </cell>
          <cell r="V9">
            <v>72</v>
          </cell>
          <cell r="W9">
            <v>54</v>
          </cell>
        </row>
        <row r="10">
          <cell r="D10">
            <v>205</v>
          </cell>
          <cell r="E10">
            <v>247</v>
          </cell>
          <cell r="G10">
            <v>0</v>
          </cell>
          <cell r="H10">
            <v>0</v>
          </cell>
          <cell r="J10">
            <v>66</v>
          </cell>
          <cell r="K10">
            <v>273</v>
          </cell>
          <cell r="L10">
            <v>113</v>
          </cell>
          <cell r="M10">
            <v>60</v>
          </cell>
          <cell r="O10">
            <v>30</v>
          </cell>
          <cell r="P10">
            <v>127</v>
          </cell>
          <cell r="Q10">
            <v>48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65</v>
          </cell>
          <cell r="W10">
            <v>36</v>
          </cell>
        </row>
        <row r="11">
          <cell r="D11">
            <v>143</v>
          </cell>
          <cell r="E11">
            <v>163</v>
          </cell>
          <cell r="G11">
            <v>0</v>
          </cell>
          <cell r="H11">
            <v>4</v>
          </cell>
          <cell r="J11">
            <v>35</v>
          </cell>
          <cell r="K11">
            <v>174</v>
          </cell>
          <cell r="L11">
            <v>97</v>
          </cell>
          <cell r="M11">
            <v>62</v>
          </cell>
          <cell r="O11">
            <v>15</v>
          </cell>
          <cell r="P11">
            <v>92</v>
          </cell>
          <cell r="Q11">
            <v>36</v>
          </cell>
          <cell r="R11">
            <v>19</v>
          </cell>
          <cell r="S11">
            <v>20</v>
          </cell>
          <cell r="T11">
            <v>82</v>
          </cell>
          <cell r="U11">
            <v>25</v>
          </cell>
          <cell r="V11">
            <v>61</v>
          </cell>
          <cell r="W11">
            <v>43</v>
          </cell>
        </row>
        <row r="12">
          <cell r="D12">
            <v>150</v>
          </cell>
          <cell r="E12">
            <v>175</v>
          </cell>
          <cell r="G12">
            <v>1</v>
          </cell>
          <cell r="H12">
            <v>0</v>
          </cell>
          <cell r="J12">
            <v>33</v>
          </cell>
          <cell r="K12">
            <v>202</v>
          </cell>
          <cell r="L12">
            <v>90</v>
          </cell>
          <cell r="M12">
            <v>53</v>
          </cell>
          <cell r="O12">
            <v>15</v>
          </cell>
          <cell r="P12">
            <v>94</v>
          </cell>
          <cell r="Q12">
            <v>41</v>
          </cell>
          <cell r="R12">
            <v>22</v>
          </cell>
          <cell r="S12">
            <v>18</v>
          </cell>
          <cell r="T12">
            <v>108</v>
          </cell>
          <cell r="U12">
            <v>24</v>
          </cell>
          <cell r="V12">
            <v>49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39</v>
          </cell>
          <cell r="E14">
            <v>44</v>
          </cell>
          <cell r="G14">
            <v>3</v>
          </cell>
          <cell r="H14">
            <v>1</v>
          </cell>
          <cell r="J14">
            <v>12</v>
          </cell>
          <cell r="K14">
            <v>49</v>
          </cell>
          <cell r="L14">
            <v>22</v>
          </cell>
          <cell r="M14">
            <v>14</v>
          </cell>
          <cell r="O14">
            <v>6</v>
          </cell>
          <cell r="P14">
            <v>24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66</v>
          </cell>
          <cell r="E17">
            <v>76</v>
          </cell>
          <cell r="G17">
            <v>1</v>
          </cell>
          <cell r="H17">
            <v>9</v>
          </cell>
          <cell r="J17">
            <v>9</v>
          </cell>
          <cell r="K17">
            <v>89</v>
          </cell>
          <cell r="L17">
            <v>44</v>
          </cell>
          <cell r="M17">
            <v>26</v>
          </cell>
          <cell r="O17">
            <v>5</v>
          </cell>
          <cell r="P17">
            <v>39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22</v>
          </cell>
          <cell r="W17">
            <v>13</v>
          </cell>
        </row>
        <row r="18">
          <cell r="D18">
            <v>56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47</v>
          </cell>
          <cell r="M18">
            <v>30</v>
          </cell>
          <cell r="O18">
            <v>3</v>
          </cell>
          <cell r="P18">
            <v>30</v>
          </cell>
          <cell r="Q18">
            <v>23</v>
          </cell>
          <cell r="R18">
            <v>10</v>
          </cell>
          <cell r="S18">
            <v>6</v>
          </cell>
          <cell r="T18">
            <v>35</v>
          </cell>
          <cell r="U18">
            <v>13</v>
          </cell>
          <cell r="V18">
            <v>24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32</v>
          </cell>
          <cell r="E23">
            <v>25</v>
          </cell>
          <cell r="G23">
            <v>5</v>
          </cell>
          <cell r="H23">
            <v>0</v>
          </cell>
          <cell r="J23">
            <v>2</v>
          </cell>
          <cell r="K23">
            <v>27</v>
          </cell>
          <cell r="L23">
            <v>28</v>
          </cell>
          <cell r="M23">
            <v>15</v>
          </cell>
          <cell r="O23">
            <v>1</v>
          </cell>
          <cell r="P23">
            <v>18</v>
          </cell>
          <cell r="Q23">
            <v>13</v>
          </cell>
          <cell r="R23">
            <v>7</v>
          </cell>
          <cell r="S23">
            <v>1</v>
          </cell>
          <cell r="T23">
            <v>9</v>
          </cell>
          <cell r="U23">
            <v>1</v>
          </cell>
          <cell r="V23">
            <v>15</v>
          </cell>
          <cell r="W23">
            <v>8</v>
          </cell>
        </row>
        <row r="24">
          <cell r="D24">
            <v>40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38</v>
          </cell>
          <cell r="L24">
            <v>42</v>
          </cell>
          <cell r="M24">
            <v>20</v>
          </cell>
          <cell r="O24">
            <v>0</v>
          </cell>
          <cell r="P24">
            <v>21</v>
          </cell>
          <cell r="Q24">
            <v>19</v>
          </cell>
          <cell r="R24">
            <v>7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43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39</v>
          </cell>
          <cell r="L25">
            <v>40</v>
          </cell>
          <cell r="M25">
            <v>27</v>
          </cell>
          <cell r="O25">
            <v>2</v>
          </cell>
          <cell r="P25">
            <v>25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1</v>
          </cell>
          <cell r="K27">
            <v>5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48</v>
          </cell>
          <cell r="E29">
            <v>63</v>
          </cell>
          <cell r="G29">
            <v>0</v>
          </cell>
          <cell r="H29">
            <v>2</v>
          </cell>
          <cell r="J29">
            <v>9</v>
          </cell>
          <cell r="K29">
            <v>61</v>
          </cell>
          <cell r="L29">
            <v>41</v>
          </cell>
          <cell r="M29">
            <v>22</v>
          </cell>
          <cell r="O29">
            <v>4</v>
          </cell>
          <cell r="P29">
            <v>30</v>
          </cell>
          <cell r="Q29">
            <v>14</v>
          </cell>
          <cell r="R29">
            <v>6</v>
          </cell>
          <cell r="S29">
            <v>5</v>
          </cell>
          <cell r="T29">
            <v>31</v>
          </cell>
          <cell r="U29">
            <v>7</v>
          </cell>
          <cell r="V29">
            <v>27</v>
          </cell>
          <cell r="W29">
            <v>16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47</v>
          </cell>
          <cell r="E32">
            <v>62</v>
          </cell>
          <cell r="G32">
            <v>0</v>
          </cell>
          <cell r="H32">
            <v>0</v>
          </cell>
          <cell r="J32">
            <v>3</v>
          </cell>
          <cell r="K32">
            <v>66</v>
          </cell>
          <cell r="L32">
            <v>40</v>
          </cell>
          <cell r="M32">
            <v>23</v>
          </cell>
          <cell r="O32">
            <v>2</v>
          </cell>
          <cell r="P32">
            <v>30</v>
          </cell>
          <cell r="Q32">
            <v>15</v>
          </cell>
          <cell r="R32">
            <v>7</v>
          </cell>
          <cell r="S32">
            <v>1</v>
          </cell>
          <cell r="T32">
            <v>36</v>
          </cell>
          <cell r="U32">
            <v>10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63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24</v>
          </cell>
          <cell r="V34">
            <v>68</v>
          </cell>
          <cell r="W34">
            <v>45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39</v>
          </cell>
          <cell r="O35">
            <v>23</v>
          </cell>
          <cell r="P35">
            <v>75</v>
          </cell>
          <cell r="Q35">
            <v>32</v>
          </cell>
          <cell r="R35">
            <v>14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40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47</v>
          </cell>
          <cell r="L36">
            <v>28</v>
          </cell>
          <cell r="M36">
            <v>16</v>
          </cell>
          <cell r="O36">
            <v>5</v>
          </cell>
          <cell r="P36">
            <v>22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61</v>
          </cell>
          <cell r="G38">
            <v>0</v>
          </cell>
          <cell r="H38">
            <v>0</v>
          </cell>
          <cell r="J38">
            <v>14</v>
          </cell>
          <cell r="K38">
            <v>58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32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11</v>
          </cell>
          <cell r="K39">
            <v>35</v>
          </cell>
          <cell r="L39">
            <v>28</v>
          </cell>
          <cell r="M39">
            <v>16</v>
          </cell>
          <cell r="O39">
            <v>6</v>
          </cell>
          <cell r="P39">
            <v>17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189</v>
          </cell>
          <cell r="E41">
            <v>215</v>
          </cell>
          <cell r="G41">
            <v>0</v>
          </cell>
          <cell r="H41">
            <v>6</v>
          </cell>
          <cell r="J41">
            <v>46</v>
          </cell>
          <cell r="K41">
            <v>220</v>
          </cell>
          <cell r="L41">
            <v>138</v>
          </cell>
          <cell r="M41">
            <v>83</v>
          </cell>
          <cell r="O41">
            <v>26</v>
          </cell>
          <cell r="P41">
            <v>105</v>
          </cell>
          <cell r="Q41">
            <v>58</v>
          </cell>
          <cell r="R41">
            <v>32</v>
          </cell>
          <cell r="S41">
            <v>20</v>
          </cell>
          <cell r="T41">
            <v>115</v>
          </cell>
          <cell r="U41">
            <v>47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166</v>
          </cell>
          <cell r="L42">
            <v>127</v>
          </cell>
          <cell r="M42">
            <v>81</v>
          </cell>
          <cell r="O42">
            <v>14</v>
          </cell>
          <cell r="P42">
            <v>73</v>
          </cell>
          <cell r="Q42">
            <v>53</v>
          </cell>
          <cell r="R42">
            <v>31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114</v>
          </cell>
          <cell r="G43">
            <v>1</v>
          </cell>
          <cell r="H43">
            <v>0</v>
          </cell>
          <cell r="J43">
            <v>26</v>
          </cell>
          <cell r="K43">
            <v>116</v>
          </cell>
          <cell r="L43">
            <v>79</v>
          </cell>
          <cell r="M43">
            <v>46</v>
          </cell>
          <cell r="O43">
            <v>17</v>
          </cell>
          <cell r="P43">
            <v>58</v>
          </cell>
          <cell r="Q43">
            <v>32</v>
          </cell>
          <cell r="R43">
            <v>16</v>
          </cell>
          <cell r="S43">
            <v>9</v>
          </cell>
          <cell r="T43">
            <v>58</v>
          </cell>
          <cell r="U43">
            <v>17</v>
          </cell>
          <cell r="V43">
            <v>47</v>
          </cell>
          <cell r="W43">
            <v>30</v>
          </cell>
        </row>
        <row r="44">
          <cell r="D44">
            <v>83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80</v>
          </cell>
          <cell r="M44">
            <v>44</v>
          </cell>
          <cell r="O44">
            <v>15</v>
          </cell>
          <cell r="P44">
            <v>34</v>
          </cell>
          <cell r="Q44">
            <v>34</v>
          </cell>
          <cell r="R44">
            <v>20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244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205</v>
          </cell>
          <cell r="M47">
            <v>120</v>
          </cell>
          <cell r="O47">
            <v>36</v>
          </cell>
          <cell r="P47">
            <v>118</v>
          </cell>
          <cell r="Q47">
            <v>90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71</v>
          </cell>
        </row>
        <row r="48">
          <cell r="D48">
            <v>195</v>
          </cell>
          <cell r="E48">
            <v>222</v>
          </cell>
          <cell r="G48">
            <v>5</v>
          </cell>
          <cell r="H48">
            <v>5</v>
          </cell>
          <cell r="J48">
            <v>45</v>
          </cell>
          <cell r="K48">
            <v>207</v>
          </cell>
          <cell r="L48">
            <v>165</v>
          </cell>
          <cell r="M48">
            <v>103</v>
          </cell>
          <cell r="O48">
            <v>25</v>
          </cell>
          <cell r="P48">
            <v>100</v>
          </cell>
          <cell r="Q48">
            <v>70</v>
          </cell>
          <cell r="R48">
            <v>44</v>
          </cell>
          <cell r="S48">
            <v>20</v>
          </cell>
          <cell r="T48">
            <v>107</v>
          </cell>
          <cell r="U48">
            <v>37</v>
          </cell>
          <cell r="V48">
            <v>95</v>
          </cell>
          <cell r="W48">
            <v>59</v>
          </cell>
        </row>
        <row r="49">
          <cell r="D49">
            <v>80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106</v>
          </cell>
          <cell r="L49">
            <v>67</v>
          </cell>
          <cell r="M49">
            <v>36</v>
          </cell>
          <cell r="O49">
            <v>5</v>
          </cell>
          <cell r="P49">
            <v>50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151</v>
          </cell>
          <cell r="E50">
            <v>170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117</v>
          </cell>
          <cell r="M50">
            <v>71</v>
          </cell>
          <cell r="O50">
            <v>18</v>
          </cell>
          <cell r="P50">
            <v>83</v>
          </cell>
          <cell r="Q50">
            <v>50</v>
          </cell>
          <cell r="R50">
            <v>28</v>
          </cell>
          <cell r="S50">
            <v>18</v>
          </cell>
          <cell r="T50">
            <v>85</v>
          </cell>
          <cell r="U50">
            <v>19</v>
          </cell>
          <cell r="V50">
            <v>67</v>
          </cell>
          <cell r="W50">
            <v>43</v>
          </cell>
        </row>
        <row r="51">
          <cell r="D51">
            <v>103</v>
          </cell>
          <cell r="E51">
            <v>114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78</v>
          </cell>
          <cell r="M51">
            <v>44</v>
          </cell>
          <cell r="O51">
            <v>10</v>
          </cell>
          <cell r="P51">
            <v>64</v>
          </cell>
          <cell r="Q51">
            <v>29</v>
          </cell>
          <cell r="R51">
            <v>15</v>
          </cell>
          <cell r="S51">
            <v>9</v>
          </cell>
          <cell r="T51">
            <v>56</v>
          </cell>
          <cell r="U51">
            <v>24</v>
          </cell>
          <cell r="V51">
            <v>49</v>
          </cell>
          <cell r="W51">
            <v>29</v>
          </cell>
        </row>
        <row r="52">
          <cell r="D52">
            <v>199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218</v>
          </cell>
          <cell r="L52">
            <v>174</v>
          </cell>
          <cell r="M52">
            <v>99</v>
          </cell>
          <cell r="O52">
            <v>13</v>
          </cell>
          <cell r="P52">
            <v>111</v>
          </cell>
          <cell r="Q52">
            <v>75</v>
          </cell>
          <cell r="R52">
            <v>42</v>
          </cell>
          <cell r="S52">
            <v>22</v>
          </cell>
          <cell r="T52">
            <v>107</v>
          </cell>
          <cell r="U52">
            <v>20</v>
          </cell>
          <cell r="V52">
            <v>99</v>
          </cell>
          <cell r="W52">
            <v>57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8</v>
          </cell>
          <cell r="K53">
            <v>49</v>
          </cell>
          <cell r="L53">
            <v>58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2</v>
          </cell>
          <cell r="T53">
            <v>20</v>
          </cell>
          <cell r="U53">
            <v>4</v>
          </cell>
          <cell r="V53">
            <v>34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98</v>
          </cell>
          <cell r="G55">
            <v>0</v>
          </cell>
          <cell r="H55">
            <v>1</v>
          </cell>
          <cell r="J55">
            <v>14</v>
          </cell>
          <cell r="K55">
            <v>89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58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41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6</v>
          </cell>
          <cell r="V56">
            <v>39</v>
          </cell>
          <cell r="W56">
            <v>24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28</v>
          </cell>
          <cell r="E58">
            <v>32</v>
          </cell>
          <cell r="G58">
            <v>0</v>
          </cell>
          <cell r="H58">
            <v>0</v>
          </cell>
          <cell r="J58">
            <v>8</v>
          </cell>
          <cell r="K58">
            <v>37</v>
          </cell>
          <cell r="L58">
            <v>15</v>
          </cell>
          <cell r="M58">
            <v>12</v>
          </cell>
          <cell r="O58">
            <v>6</v>
          </cell>
          <cell r="P58">
            <v>14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105</v>
          </cell>
          <cell r="L63">
            <v>84</v>
          </cell>
          <cell r="M63">
            <v>51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55</v>
          </cell>
          <cell r="U63">
            <v>14</v>
          </cell>
          <cell r="V63">
            <v>52</v>
          </cell>
          <cell r="W63">
            <v>37</v>
          </cell>
        </row>
        <row r="64">
          <cell r="D64">
            <v>65</v>
          </cell>
          <cell r="E64">
            <v>79</v>
          </cell>
          <cell r="G64">
            <v>0</v>
          </cell>
          <cell r="H64">
            <v>0</v>
          </cell>
          <cell r="J64">
            <v>9</v>
          </cell>
          <cell r="K64">
            <v>85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46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23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13</v>
          </cell>
        </row>
        <row r="67">
          <cell r="D67">
            <v>33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25</v>
          </cell>
          <cell r="M67">
            <v>17</v>
          </cell>
          <cell r="O67">
            <v>5</v>
          </cell>
          <cell r="P67">
            <v>13</v>
          </cell>
          <cell r="Q67">
            <v>15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25</v>
          </cell>
          <cell r="E68">
            <v>33</v>
          </cell>
          <cell r="G68">
            <v>0</v>
          </cell>
          <cell r="H68">
            <v>0</v>
          </cell>
          <cell r="J68">
            <v>5</v>
          </cell>
          <cell r="K68">
            <v>31</v>
          </cell>
          <cell r="L68">
            <v>22</v>
          </cell>
          <cell r="M68">
            <v>11</v>
          </cell>
          <cell r="O68">
            <v>1</v>
          </cell>
          <cell r="P68">
            <v>16</v>
          </cell>
          <cell r="Q68">
            <v>8</v>
          </cell>
          <cell r="R68">
            <v>3</v>
          </cell>
          <cell r="S68">
            <v>4</v>
          </cell>
          <cell r="T68">
            <v>15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53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60</v>
          </cell>
          <cell r="L70">
            <v>40</v>
          </cell>
          <cell r="M70">
            <v>28</v>
          </cell>
          <cell r="O70">
            <v>7</v>
          </cell>
          <cell r="P70">
            <v>30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31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21</v>
          </cell>
          <cell r="M71">
            <v>10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11</v>
          </cell>
          <cell r="W71">
            <v>4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10</v>
          </cell>
          <cell r="K72">
            <v>46</v>
          </cell>
          <cell r="L72">
            <v>28</v>
          </cell>
          <cell r="M72">
            <v>11</v>
          </cell>
          <cell r="O72">
            <v>3</v>
          </cell>
          <cell r="P72">
            <v>23</v>
          </cell>
          <cell r="Q72">
            <v>9</v>
          </cell>
          <cell r="R72">
            <v>1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17</v>
          </cell>
          <cell r="E74">
            <v>30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10</v>
          </cell>
          <cell r="R74">
            <v>6</v>
          </cell>
          <cell r="S74">
            <v>2</v>
          </cell>
          <cell r="T74">
            <v>11</v>
          </cell>
          <cell r="U74">
            <v>5</v>
          </cell>
          <cell r="V74">
            <v>17</v>
          </cell>
          <cell r="W74">
            <v>12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3</v>
          </cell>
          <cell r="K77">
            <v>41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3</v>
          </cell>
          <cell r="T77">
            <v>22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28</v>
          </cell>
          <cell r="G78">
            <v>0</v>
          </cell>
          <cell r="H78">
            <v>1</v>
          </cell>
          <cell r="J78">
            <v>5</v>
          </cell>
          <cell r="K78">
            <v>24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15</v>
          </cell>
          <cell r="U78">
            <v>10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26</v>
          </cell>
          <cell r="G81">
            <v>0</v>
          </cell>
          <cell r="H81">
            <v>0</v>
          </cell>
          <cell r="J81">
            <v>4</v>
          </cell>
          <cell r="K81">
            <v>20</v>
          </cell>
          <cell r="L81">
            <v>19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2</v>
          </cell>
          <cell r="T81">
            <v>10</v>
          </cell>
          <cell r="U81">
            <v>1</v>
          </cell>
          <cell r="V81">
            <v>14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12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56</v>
          </cell>
          <cell r="L86">
            <v>20</v>
          </cell>
          <cell r="M86">
            <v>11</v>
          </cell>
          <cell r="O86">
            <v>1</v>
          </cell>
          <cell r="P86">
            <v>3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69</v>
          </cell>
          <cell r="E90">
            <v>82</v>
          </cell>
          <cell r="G90">
            <v>1</v>
          </cell>
          <cell r="H90">
            <v>0</v>
          </cell>
          <cell r="J90">
            <v>14</v>
          </cell>
          <cell r="K90">
            <v>67</v>
          </cell>
          <cell r="L90">
            <v>70</v>
          </cell>
          <cell r="M90">
            <v>60</v>
          </cell>
          <cell r="O90">
            <v>6</v>
          </cell>
          <cell r="P90">
            <v>36</v>
          </cell>
          <cell r="Q90">
            <v>27</v>
          </cell>
          <cell r="R90">
            <v>22</v>
          </cell>
          <cell r="S90">
            <v>8</v>
          </cell>
          <cell r="T90">
            <v>31</v>
          </cell>
          <cell r="U90">
            <v>8</v>
          </cell>
          <cell r="V90">
            <v>43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77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44</v>
          </cell>
          <cell r="M92">
            <v>27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30</v>
          </cell>
          <cell r="W92">
            <v>19</v>
          </cell>
        </row>
        <row r="93">
          <cell r="D93">
            <v>49</v>
          </cell>
          <cell r="E93">
            <v>59</v>
          </cell>
          <cell r="G93">
            <v>0</v>
          </cell>
          <cell r="H93">
            <v>2</v>
          </cell>
          <cell r="J93">
            <v>12</v>
          </cell>
          <cell r="K93">
            <v>60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33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16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11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32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26</v>
          </cell>
          <cell r="M97">
            <v>12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15</v>
          </cell>
          <cell r="W97">
            <v>9</v>
          </cell>
        </row>
        <row r="98">
          <cell r="D98">
            <v>55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58</v>
          </cell>
          <cell r="L98">
            <v>38</v>
          </cell>
          <cell r="M98">
            <v>25</v>
          </cell>
          <cell r="O98">
            <v>7</v>
          </cell>
          <cell r="P98">
            <v>31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3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41</v>
          </cell>
          <cell r="G103">
            <v>0</v>
          </cell>
          <cell r="H103">
            <v>1</v>
          </cell>
          <cell r="J103">
            <v>10</v>
          </cell>
          <cell r="K103">
            <v>26</v>
          </cell>
          <cell r="L103">
            <v>33</v>
          </cell>
          <cell r="M103">
            <v>18</v>
          </cell>
          <cell r="O103">
            <v>7</v>
          </cell>
          <cell r="P103">
            <v>9</v>
          </cell>
          <cell r="Q103">
            <v>12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21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353</v>
          </cell>
          <cell r="E112">
            <v>372</v>
          </cell>
          <cell r="G112">
            <v>1</v>
          </cell>
          <cell r="H112">
            <v>3</v>
          </cell>
          <cell r="J112">
            <v>63</v>
          </cell>
          <cell r="K112">
            <v>375</v>
          </cell>
          <cell r="L112">
            <v>287</v>
          </cell>
          <cell r="M112">
            <v>156</v>
          </cell>
          <cell r="O112">
            <v>29</v>
          </cell>
          <cell r="P112">
            <v>192</v>
          </cell>
          <cell r="Q112">
            <v>132</v>
          </cell>
          <cell r="R112">
            <v>71</v>
          </cell>
          <cell r="S112">
            <v>34</v>
          </cell>
          <cell r="T112">
            <v>183</v>
          </cell>
          <cell r="U112">
            <v>44</v>
          </cell>
          <cell r="V112">
            <v>155</v>
          </cell>
          <cell r="W112">
            <v>85</v>
          </cell>
        </row>
        <row r="113">
          <cell r="D113">
            <v>113</v>
          </cell>
          <cell r="E113">
            <v>188</v>
          </cell>
          <cell r="G113">
            <v>2</v>
          </cell>
          <cell r="H113">
            <v>3</v>
          </cell>
          <cell r="J113">
            <v>20</v>
          </cell>
          <cell r="K113">
            <v>118</v>
          </cell>
          <cell r="L113">
            <v>163</v>
          </cell>
          <cell r="M113">
            <v>110</v>
          </cell>
          <cell r="O113">
            <v>9</v>
          </cell>
          <cell r="P113">
            <v>48</v>
          </cell>
          <cell r="Q113">
            <v>56</v>
          </cell>
          <cell r="R113">
            <v>39</v>
          </cell>
          <cell r="S113">
            <v>11</v>
          </cell>
          <cell r="T113">
            <v>70</v>
          </cell>
          <cell r="U113">
            <v>18</v>
          </cell>
          <cell r="V113">
            <v>107</v>
          </cell>
          <cell r="W113">
            <v>71</v>
          </cell>
        </row>
        <row r="114">
          <cell r="D114">
            <v>296</v>
          </cell>
          <cell r="E114">
            <v>336</v>
          </cell>
          <cell r="G114">
            <v>0</v>
          </cell>
          <cell r="H114">
            <v>3</v>
          </cell>
          <cell r="J114">
            <v>72</v>
          </cell>
          <cell r="K114">
            <v>324</v>
          </cell>
          <cell r="L114">
            <v>236</v>
          </cell>
          <cell r="M114">
            <v>125</v>
          </cell>
          <cell r="O114">
            <v>44</v>
          </cell>
          <cell r="P114">
            <v>149</v>
          </cell>
          <cell r="Q114">
            <v>103</v>
          </cell>
          <cell r="R114">
            <v>47</v>
          </cell>
          <cell r="S114">
            <v>28</v>
          </cell>
          <cell r="T114">
            <v>175</v>
          </cell>
          <cell r="U114">
            <v>40</v>
          </cell>
          <cell r="V114">
            <v>133</v>
          </cell>
          <cell r="W114">
            <v>78</v>
          </cell>
        </row>
        <row r="115">
          <cell r="D115">
            <v>223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244</v>
          </cell>
          <cell r="L115">
            <v>179</v>
          </cell>
          <cell r="M115">
            <v>110</v>
          </cell>
          <cell r="O115">
            <v>19</v>
          </cell>
          <cell r="P115">
            <v>127</v>
          </cell>
          <cell r="Q115">
            <v>77</v>
          </cell>
          <cell r="R115">
            <v>45</v>
          </cell>
          <cell r="S115">
            <v>17</v>
          </cell>
          <cell r="T115">
            <v>117</v>
          </cell>
          <cell r="U115">
            <v>17</v>
          </cell>
          <cell r="V115">
            <v>102</v>
          </cell>
          <cell r="W115">
            <v>65</v>
          </cell>
        </row>
        <row r="116">
          <cell r="D116">
            <v>113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110</v>
          </cell>
          <cell r="L116">
            <v>121</v>
          </cell>
          <cell r="M116">
            <v>67</v>
          </cell>
          <cell r="O116">
            <v>8</v>
          </cell>
          <cell r="P116">
            <v>54</v>
          </cell>
          <cell r="Q116">
            <v>51</v>
          </cell>
          <cell r="R116">
            <v>26</v>
          </cell>
          <cell r="S116">
            <v>15</v>
          </cell>
          <cell r="T116">
            <v>56</v>
          </cell>
          <cell r="U116">
            <v>16</v>
          </cell>
          <cell r="V116">
            <v>70</v>
          </cell>
          <cell r="W116">
            <v>41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14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9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138</v>
          </cell>
          <cell r="L119">
            <v>111</v>
          </cell>
          <cell r="M119">
            <v>68</v>
          </cell>
          <cell r="O119">
            <v>8</v>
          </cell>
          <cell r="P119">
            <v>81</v>
          </cell>
          <cell r="Q119">
            <v>47</v>
          </cell>
          <cell r="R119">
            <v>29</v>
          </cell>
          <cell r="S119">
            <v>8</v>
          </cell>
          <cell r="T119">
            <v>57</v>
          </cell>
          <cell r="U119">
            <v>12</v>
          </cell>
          <cell r="V119">
            <v>64</v>
          </cell>
          <cell r="W119">
            <v>39</v>
          </cell>
        </row>
        <row r="120">
          <cell r="D120">
            <v>77</v>
          </cell>
          <cell r="E120">
            <v>70</v>
          </cell>
          <cell r="G120">
            <v>1</v>
          </cell>
          <cell r="H120">
            <v>1</v>
          </cell>
          <cell r="J120">
            <v>6</v>
          </cell>
          <cell r="K120">
            <v>73</v>
          </cell>
          <cell r="L120">
            <v>68</v>
          </cell>
          <cell r="M120">
            <v>39</v>
          </cell>
          <cell r="O120">
            <v>4</v>
          </cell>
          <cell r="P120">
            <v>43</v>
          </cell>
          <cell r="Q120">
            <v>30</v>
          </cell>
          <cell r="R120">
            <v>15</v>
          </cell>
          <cell r="S120">
            <v>2</v>
          </cell>
          <cell r="T120">
            <v>30</v>
          </cell>
          <cell r="U120">
            <v>5</v>
          </cell>
          <cell r="V120">
            <v>38</v>
          </cell>
          <cell r="W120">
            <v>24</v>
          </cell>
        </row>
        <row r="121">
          <cell r="D121">
            <v>90</v>
          </cell>
          <cell r="E121">
            <v>100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109</v>
          </cell>
          <cell r="M121">
            <v>69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62</v>
          </cell>
          <cell r="W121">
            <v>41</v>
          </cell>
        </row>
        <row r="122">
          <cell r="D122">
            <v>64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72</v>
          </cell>
          <cell r="L122">
            <v>56</v>
          </cell>
          <cell r="M122">
            <v>33</v>
          </cell>
          <cell r="O122">
            <v>8</v>
          </cell>
          <cell r="P122">
            <v>36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52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28</v>
          </cell>
          <cell r="M123">
            <v>19</v>
          </cell>
          <cell r="O123">
            <v>9</v>
          </cell>
          <cell r="P123">
            <v>30</v>
          </cell>
          <cell r="Q123">
            <v>13</v>
          </cell>
          <cell r="R123">
            <v>9</v>
          </cell>
          <cell r="S123">
            <v>10</v>
          </cell>
          <cell r="T123">
            <v>35</v>
          </cell>
          <cell r="U123">
            <v>14</v>
          </cell>
          <cell r="V123">
            <v>15</v>
          </cell>
          <cell r="W123">
            <v>10</v>
          </cell>
        </row>
        <row r="124">
          <cell r="D124">
            <v>66</v>
          </cell>
          <cell r="E124">
            <v>85</v>
          </cell>
          <cell r="G124">
            <v>0</v>
          </cell>
          <cell r="H124">
            <v>0</v>
          </cell>
          <cell r="J124">
            <v>18</v>
          </cell>
          <cell r="K124">
            <v>79</v>
          </cell>
          <cell r="L124">
            <v>54</v>
          </cell>
          <cell r="M124">
            <v>29</v>
          </cell>
          <cell r="O124">
            <v>6</v>
          </cell>
          <cell r="P124">
            <v>35</v>
          </cell>
          <cell r="Q124">
            <v>25</v>
          </cell>
          <cell r="R124">
            <v>11</v>
          </cell>
          <cell r="S124">
            <v>12</v>
          </cell>
          <cell r="T124">
            <v>44</v>
          </cell>
          <cell r="U124">
            <v>12</v>
          </cell>
          <cell r="V124">
            <v>29</v>
          </cell>
          <cell r="W124">
            <v>18</v>
          </cell>
        </row>
        <row r="125">
          <cell r="D125">
            <v>128</v>
          </cell>
          <cell r="E125">
            <v>143</v>
          </cell>
          <cell r="G125">
            <v>2</v>
          </cell>
          <cell r="H125">
            <v>1</v>
          </cell>
          <cell r="J125">
            <v>14</v>
          </cell>
          <cell r="K125">
            <v>139</v>
          </cell>
          <cell r="L125">
            <v>118</v>
          </cell>
          <cell r="M125">
            <v>61</v>
          </cell>
          <cell r="O125">
            <v>4</v>
          </cell>
          <cell r="P125">
            <v>80</v>
          </cell>
          <cell r="Q125">
            <v>44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302</v>
          </cell>
          <cell r="E126">
            <v>352</v>
          </cell>
          <cell r="G126">
            <v>2</v>
          </cell>
          <cell r="H126">
            <v>1</v>
          </cell>
          <cell r="J126">
            <v>80</v>
          </cell>
          <cell r="K126">
            <v>381</v>
          </cell>
          <cell r="L126">
            <v>193</v>
          </cell>
          <cell r="M126">
            <v>104</v>
          </cell>
          <cell r="O126">
            <v>40</v>
          </cell>
          <cell r="P126">
            <v>185</v>
          </cell>
          <cell r="Q126">
            <v>77</v>
          </cell>
          <cell r="R126">
            <v>39</v>
          </cell>
          <cell r="S126">
            <v>40</v>
          </cell>
          <cell r="T126">
            <v>196</v>
          </cell>
          <cell r="U126">
            <v>61</v>
          </cell>
          <cell r="V126">
            <v>116</v>
          </cell>
          <cell r="W126">
            <v>65</v>
          </cell>
        </row>
        <row r="127">
          <cell r="D127">
            <v>102</v>
          </cell>
          <cell r="E127">
            <v>104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84</v>
          </cell>
          <cell r="M127">
            <v>47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49</v>
          </cell>
          <cell r="W127">
            <v>30</v>
          </cell>
        </row>
        <row r="128">
          <cell r="D128">
            <v>109</v>
          </cell>
          <cell r="E128">
            <v>166</v>
          </cell>
          <cell r="G128">
            <v>2</v>
          </cell>
          <cell r="H128">
            <v>0</v>
          </cell>
          <cell r="J128">
            <v>27</v>
          </cell>
          <cell r="K128">
            <v>141</v>
          </cell>
          <cell r="L128">
            <v>107</v>
          </cell>
          <cell r="M128">
            <v>54</v>
          </cell>
          <cell r="O128">
            <v>10</v>
          </cell>
          <cell r="P128">
            <v>58</v>
          </cell>
          <cell r="Q128">
            <v>41</v>
          </cell>
          <cell r="R128">
            <v>21</v>
          </cell>
          <cell r="S128">
            <v>17</v>
          </cell>
          <cell r="T128">
            <v>83</v>
          </cell>
          <cell r="U128">
            <v>25</v>
          </cell>
          <cell r="V128">
            <v>66</v>
          </cell>
          <cell r="W128">
            <v>33</v>
          </cell>
        </row>
        <row r="129">
          <cell r="D129">
            <v>214</v>
          </cell>
          <cell r="E129">
            <v>232</v>
          </cell>
          <cell r="G129">
            <v>2</v>
          </cell>
          <cell r="H129">
            <v>3</v>
          </cell>
          <cell r="J129">
            <v>58</v>
          </cell>
          <cell r="K129">
            <v>302</v>
          </cell>
          <cell r="L129">
            <v>86</v>
          </cell>
          <cell r="M129">
            <v>44</v>
          </cell>
          <cell r="O129">
            <v>23</v>
          </cell>
          <cell r="P129">
            <v>155</v>
          </cell>
          <cell r="Q129">
            <v>36</v>
          </cell>
          <cell r="R129">
            <v>15</v>
          </cell>
          <cell r="S129">
            <v>35</v>
          </cell>
          <cell r="T129">
            <v>147</v>
          </cell>
          <cell r="U129">
            <v>30</v>
          </cell>
          <cell r="V129">
            <v>50</v>
          </cell>
          <cell r="W129">
            <v>29</v>
          </cell>
        </row>
        <row r="130">
          <cell r="D130">
            <v>70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115</v>
          </cell>
          <cell r="M130">
            <v>73</v>
          </cell>
          <cell r="O130">
            <v>7</v>
          </cell>
          <cell r="P130">
            <v>26</v>
          </cell>
          <cell r="Q130">
            <v>37</v>
          </cell>
          <cell r="R130">
            <v>18</v>
          </cell>
          <cell r="S130">
            <v>8</v>
          </cell>
          <cell r="T130">
            <v>30</v>
          </cell>
          <cell r="U130">
            <v>6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36</v>
          </cell>
          <cell r="L133">
            <v>39</v>
          </cell>
          <cell r="M133">
            <v>22</v>
          </cell>
          <cell r="O133">
            <v>2</v>
          </cell>
          <cell r="P133">
            <v>17</v>
          </cell>
          <cell r="Q133">
            <v>15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30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34</v>
          </cell>
          <cell r="M135">
            <v>26</v>
          </cell>
          <cell r="O135">
            <v>1</v>
          </cell>
          <cell r="P135">
            <v>19</v>
          </cell>
          <cell r="Q135">
            <v>10</v>
          </cell>
          <cell r="R135">
            <v>7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149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44</v>
          </cell>
          <cell r="M137">
            <v>22</v>
          </cell>
          <cell r="O137">
            <v>6</v>
          </cell>
          <cell r="P137">
            <v>125</v>
          </cell>
          <cell r="Q137">
            <v>18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26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20</v>
          </cell>
          <cell r="L138">
            <v>40</v>
          </cell>
          <cell r="M138">
            <v>27</v>
          </cell>
          <cell r="O138">
            <v>0</v>
          </cell>
          <cell r="P138">
            <v>8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16</v>
          </cell>
        </row>
        <row r="139">
          <cell r="D139">
            <v>18</v>
          </cell>
          <cell r="E139">
            <v>21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25</v>
          </cell>
          <cell r="M139">
            <v>17</v>
          </cell>
          <cell r="O139">
            <v>0</v>
          </cell>
          <cell r="P139">
            <v>8</v>
          </cell>
          <cell r="Q139">
            <v>10</v>
          </cell>
          <cell r="R139">
            <v>7</v>
          </cell>
          <cell r="S139">
            <v>1</v>
          </cell>
          <cell r="T139">
            <v>5</v>
          </cell>
          <cell r="U139">
            <v>0</v>
          </cell>
          <cell r="V139">
            <v>15</v>
          </cell>
          <cell r="W139">
            <v>10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99</v>
          </cell>
          <cell r="E144">
            <v>150</v>
          </cell>
          <cell r="G144">
            <v>0</v>
          </cell>
          <cell r="H144">
            <v>2</v>
          </cell>
          <cell r="J144">
            <v>16</v>
          </cell>
          <cell r="K144">
            <v>127</v>
          </cell>
          <cell r="L144">
            <v>106</v>
          </cell>
          <cell r="M144">
            <v>65</v>
          </cell>
          <cell r="O144">
            <v>11</v>
          </cell>
          <cell r="P144">
            <v>46</v>
          </cell>
          <cell r="Q144">
            <v>42</v>
          </cell>
          <cell r="R144">
            <v>25</v>
          </cell>
          <cell r="S144">
            <v>5</v>
          </cell>
          <cell r="T144">
            <v>81</v>
          </cell>
          <cell r="U144">
            <v>39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41</v>
          </cell>
          <cell r="G146">
            <v>0</v>
          </cell>
          <cell r="H146">
            <v>0</v>
          </cell>
          <cell r="J146">
            <v>8</v>
          </cell>
          <cell r="K146">
            <v>42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21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24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19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31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27</v>
          </cell>
          <cell r="L149">
            <v>40</v>
          </cell>
          <cell r="M149">
            <v>24</v>
          </cell>
          <cell r="O149">
            <v>3</v>
          </cell>
          <cell r="P149">
            <v>13</v>
          </cell>
          <cell r="Q149">
            <v>15</v>
          </cell>
          <cell r="R149">
            <v>9</v>
          </cell>
          <cell r="S149">
            <v>3</v>
          </cell>
          <cell r="T149">
            <v>14</v>
          </cell>
          <cell r="U149">
            <v>3</v>
          </cell>
          <cell r="V149">
            <v>25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62</v>
          </cell>
          <cell r="E151">
            <v>75</v>
          </cell>
          <cell r="G151">
            <v>0</v>
          </cell>
          <cell r="H151">
            <v>1</v>
          </cell>
          <cell r="J151">
            <v>10</v>
          </cell>
          <cell r="K151">
            <v>51</v>
          </cell>
          <cell r="L151">
            <v>76</v>
          </cell>
          <cell r="M151">
            <v>41</v>
          </cell>
          <cell r="O151">
            <v>3</v>
          </cell>
          <cell r="P151">
            <v>26</v>
          </cell>
          <cell r="Q151">
            <v>33</v>
          </cell>
          <cell r="R151">
            <v>19</v>
          </cell>
          <cell r="S151">
            <v>7</v>
          </cell>
          <cell r="T151">
            <v>25</v>
          </cell>
          <cell r="U151">
            <v>5</v>
          </cell>
          <cell r="V151">
            <v>43</v>
          </cell>
          <cell r="W151">
            <v>22</v>
          </cell>
        </row>
        <row r="152">
          <cell r="D152">
            <v>213</v>
          </cell>
          <cell r="E152">
            <v>142</v>
          </cell>
          <cell r="G152">
            <v>1</v>
          </cell>
          <cell r="H152">
            <v>6</v>
          </cell>
          <cell r="J152">
            <v>15</v>
          </cell>
          <cell r="K152">
            <v>181</v>
          </cell>
          <cell r="L152">
            <v>159</v>
          </cell>
          <cell r="M152">
            <v>80</v>
          </cell>
          <cell r="O152">
            <v>6</v>
          </cell>
          <cell r="P152">
            <v>140</v>
          </cell>
          <cell r="Q152">
            <v>67</v>
          </cell>
          <cell r="R152">
            <v>34</v>
          </cell>
          <cell r="S152">
            <v>9</v>
          </cell>
          <cell r="T152">
            <v>41</v>
          </cell>
          <cell r="U152">
            <v>11</v>
          </cell>
          <cell r="V152">
            <v>92</v>
          </cell>
          <cell r="W152">
            <v>46</v>
          </cell>
        </row>
        <row r="153">
          <cell r="D153">
            <v>123</v>
          </cell>
          <cell r="E153">
            <v>108</v>
          </cell>
          <cell r="G153">
            <v>2</v>
          </cell>
          <cell r="H153">
            <v>2</v>
          </cell>
          <cell r="J153">
            <v>8</v>
          </cell>
          <cell r="K153">
            <v>127</v>
          </cell>
          <cell r="L153">
            <v>96</v>
          </cell>
          <cell r="M153">
            <v>56</v>
          </cell>
          <cell r="O153">
            <v>5</v>
          </cell>
          <cell r="P153">
            <v>76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54</v>
          </cell>
          <cell r="W153">
            <v>36</v>
          </cell>
        </row>
        <row r="154">
          <cell r="D154">
            <v>139</v>
          </cell>
          <cell r="E154">
            <v>168</v>
          </cell>
          <cell r="G154">
            <v>0</v>
          </cell>
          <cell r="H154">
            <v>0</v>
          </cell>
          <cell r="J154">
            <v>26</v>
          </cell>
          <cell r="K154">
            <v>132</v>
          </cell>
          <cell r="L154">
            <v>149</v>
          </cell>
          <cell r="M154">
            <v>79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64</v>
          </cell>
          <cell r="U154">
            <v>16</v>
          </cell>
          <cell r="V154">
            <v>90</v>
          </cell>
          <cell r="W154">
            <v>49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19</v>
          </cell>
          <cell r="E157">
            <v>24</v>
          </cell>
          <cell r="G157">
            <v>3</v>
          </cell>
          <cell r="H157">
            <v>7</v>
          </cell>
          <cell r="J157">
            <v>0</v>
          </cell>
          <cell r="K157">
            <v>27</v>
          </cell>
          <cell r="L157">
            <v>16</v>
          </cell>
          <cell r="M157">
            <v>9</v>
          </cell>
          <cell r="O157">
            <v>0</v>
          </cell>
          <cell r="P157">
            <v>12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9</v>
          </cell>
          <cell r="W157">
            <v>8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26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14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22</v>
          </cell>
          <cell r="L160">
            <v>46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13</v>
          </cell>
          <cell r="U160">
            <v>1</v>
          </cell>
          <cell r="V160">
            <v>29</v>
          </cell>
          <cell r="W160">
            <v>21</v>
          </cell>
        </row>
        <row r="161">
          <cell r="D161">
            <v>48</v>
          </cell>
          <cell r="E161">
            <v>57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60</v>
          </cell>
          <cell r="M161">
            <v>37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37</v>
          </cell>
          <cell r="W161">
            <v>24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38</v>
          </cell>
          <cell r="E163">
            <v>45</v>
          </cell>
          <cell r="G163">
            <v>1</v>
          </cell>
          <cell r="H163">
            <v>5</v>
          </cell>
          <cell r="J163">
            <v>2</v>
          </cell>
          <cell r="K163">
            <v>35</v>
          </cell>
          <cell r="L163">
            <v>46</v>
          </cell>
          <cell r="M163">
            <v>28</v>
          </cell>
          <cell r="O163">
            <v>1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48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34</v>
          </cell>
          <cell r="L165">
            <v>66</v>
          </cell>
          <cell r="M165">
            <v>45</v>
          </cell>
          <cell r="O165">
            <v>3</v>
          </cell>
          <cell r="P165">
            <v>21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62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56</v>
          </cell>
          <cell r="L168">
            <v>60</v>
          </cell>
          <cell r="M168">
            <v>32</v>
          </cell>
          <cell r="O168">
            <v>5</v>
          </cell>
          <cell r="P168">
            <v>32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21</v>
          </cell>
        </row>
        <row r="169">
          <cell r="D169">
            <v>265</v>
          </cell>
          <cell r="E169">
            <v>322</v>
          </cell>
          <cell r="G169">
            <v>4</v>
          </cell>
          <cell r="H169">
            <v>10</v>
          </cell>
          <cell r="J169">
            <v>59</v>
          </cell>
          <cell r="K169">
            <v>360</v>
          </cell>
          <cell r="L169">
            <v>168</v>
          </cell>
          <cell r="M169">
            <v>88</v>
          </cell>
          <cell r="O169">
            <v>31</v>
          </cell>
          <cell r="P169">
            <v>162</v>
          </cell>
          <cell r="Q169">
            <v>72</v>
          </cell>
          <cell r="R169">
            <v>36</v>
          </cell>
          <cell r="S169">
            <v>28</v>
          </cell>
          <cell r="T169">
            <v>198</v>
          </cell>
          <cell r="U169">
            <v>68</v>
          </cell>
          <cell r="V169">
            <v>96</v>
          </cell>
          <cell r="W169">
            <v>52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39</v>
          </cell>
          <cell r="L170">
            <v>26</v>
          </cell>
          <cell r="M170">
            <v>16</v>
          </cell>
          <cell r="O170">
            <v>0</v>
          </cell>
          <cell r="P170">
            <v>20</v>
          </cell>
          <cell r="Q170">
            <v>9</v>
          </cell>
          <cell r="R170">
            <v>3</v>
          </cell>
          <cell r="S170">
            <v>3</v>
          </cell>
          <cell r="T170">
            <v>19</v>
          </cell>
          <cell r="U170">
            <v>7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40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31</v>
          </cell>
          <cell r="M172">
            <v>23</v>
          </cell>
          <cell r="O172">
            <v>2</v>
          </cell>
          <cell r="P172">
            <v>27</v>
          </cell>
          <cell r="Q172">
            <v>11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102</v>
          </cell>
          <cell r="E174">
            <v>125</v>
          </cell>
          <cell r="G174">
            <v>0</v>
          </cell>
          <cell r="H174">
            <v>4</v>
          </cell>
          <cell r="J174">
            <v>14</v>
          </cell>
          <cell r="K174">
            <v>110</v>
          </cell>
          <cell r="L174">
            <v>103</v>
          </cell>
          <cell r="M174">
            <v>50</v>
          </cell>
          <cell r="O174">
            <v>6</v>
          </cell>
          <cell r="P174">
            <v>52</v>
          </cell>
          <cell r="Q174">
            <v>44</v>
          </cell>
          <cell r="R174">
            <v>21</v>
          </cell>
          <cell r="S174">
            <v>8</v>
          </cell>
          <cell r="T174">
            <v>58</v>
          </cell>
          <cell r="U174">
            <v>16</v>
          </cell>
          <cell r="V174">
            <v>59</v>
          </cell>
          <cell r="W174">
            <v>29</v>
          </cell>
        </row>
        <row r="175">
          <cell r="D175">
            <v>156</v>
          </cell>
          <cell r="E175">
            <v>208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186</v>
          </cell>
          <cell r="M175">
            <v>138</v>
          </cell>
          <cell r="O175">
            <v>9</v>
          </cell>
          <cell r="P175">
            <v>80</v>
          </cell>
          <cell r="Q175">
            <v>67</v>
          </cell>
          <cell r="R175">
            <v>37</v>
          </cell>
          <cell r="S175">
            <v>6</v>
          </cell>
          <cell r="T175">
            <v>83</v>
          </cell>
          <cell r="U175">
            <v>28</v>
          </cell>
          <cell r="V175">
            <v>119</v>
          </cell>
          <cell r="W175">
            <v>101</v>
          </cell>
        </row>
        <row r="176">
          <cell r="D176">
            <v>211</v>
          </cell>
          <cell r="E176">
            <v>283</v>
          </cell>
          <cell r="G176">
            <v>0</v>
          </cell>
          <cell r="H176">
            <v>5</v>
          </cell>
          <cell r="J176">
            <v>76</v>
          </cell>
          <cell r="K176">
            <v>263</v>
          </cell>
          <cell r="L176">
            <v>155</v>
          </cell>
          <cell r="M176">
            <v>81</v>
          </cell>
          <cell r="O176">
            <v>43</v>
          </cell>
          <cell r="P176">
            <v>113</v>
          </cell>
          <cell r="Q176">
            <v>55</v>
          </cell>
          <cell r="R176">
            <v>27</v>
          </cell>
          <cell r="S176">
            <v>33</v>
          </cell>
          <cell r="T176">
            <v>150</v>
          </cell>
          <cell r="U176">
            <v>45</v>
          </cell>
          <cell r="V176">
            <v>100</v>
          </cell>
          <cell r="W176">
            <v>54</v>
          </cell>
        </row>
        <row r="177">
          <cell r="D177">
            <v>139</v>
          </cell>
          <cell r="E177">
            <v>145</v>
          </cell>
          <cell r="G177">
            <v>2</v>
          </cell>
          <cell r="H177">
            <v>0</v>
          </cell>
          <cell r="J177">
            <v>29</v>
          </cell>
          <cell r="K177">
            <v>150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13</v>
          </cell>
          <cell r="T177">
            <v>72</v>
          </cell>
          <cell r="U177">
            <v>16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56</v>
          </cell>
          <cell r="E179">
            <v>61</v>
          </cell>
          <cell r="G179">
            <v>0</v>
          </cell>
          <cell r="H179">
            <v>0</v>
          </cell>
          <cell r="J179">
            <v>17</v>
          </cell>
          <cell r="K179">
            <v>67</v>
          </cell>
          <cell r="L179">
            <v>33</v>
          </cell>
          <cell r="M179">
            <v>17</v>
          </cell>
          <cell r="O179">
            <v>8</v>
          </cell>
          <cell r="P179">
            <v>35</v>
          </cell>
          <cell r="Q179">
            <v>13</v>
          </cell>
          <cell r="R179">
            <v>6</v>
          </cell>
          <cell r="S179">
            <v>9</v>
          </cell>
          <cell r="T179">
            <v>32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278</v>
          </cell>
          <cell r="E180">
            <v>350</v>
          </cell>
          <cell r="G180">
            <v>2</v>
          </cell>
          <cell r="H180">
            <v>2</v>
          </cell>
          <cell r="J180">
            <v>83</v>
          </cell>
          <cell r="K180">
            <v>307</v>
          </cell>
          <cell r="L180">
            <v>238</v>
          </cell>
          <cell r="M180">
            <v>118</v>
          </cell>
          <cell r="O180">
            <v>37</v>
          </cell>
          <cell r="P180">
            <v>143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49</v>
          </cell>
          <cell r="V180">
            <v>140</v>
          </cell>
          <cell r="W180">
            <v>71</v>
          </cell>
        </row>
        <row r="181">
          <cell r="D181">
            <v>126</v>
          </cell>
          <cell r="E181">
            <v>161</v>
          </cell>
          <cell r="G181">
            <v>3</v>
          </cell>
          <cell r="H181">
            <v>0</v>
          </cell>
          <cell r="J181">
            <v>19</v>
          </cell>
          <cell r="K181">
            <v>110</v>
          </cell>
          <cell r="L181">
            <v>158</v>
          </cell>
          <cell r="M181">
            <v>101</v>
          </cell>
          <cell r="O181">
            <v>13</v>
          </cell>
          <cell r="P181">
            <v>58</v>
          </cell>
          <cell r="Q181">
            <v>55</v>
          </cell>
          <cell r="R181">
            <v>27</v>
          </cell>
          <cell r="S181">
            <v>6</v>
          </cell>
          <cell r="T181">
            <v>52</v>
          </cell>
          <cell r="U181">
            <v>14</v>
          </cell>
          <cell r="V181">
            <v>103</v>
          </cell>
          <cell r="W181">
            <v>74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34</v>
          </cell>
          <cell r="L186">
            <v>45</v>
          </cell>
          <cell r="M186">
            <v>28</v>
          </cell>
          <cell r="O186">
            <v>3</v>
          </cell>
          <cell r="P186">
            <v>15</v>
          </cell>
          <cell r="Q186">
            <v>15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28</v>
          </cell>
          <cell r="L187">
            <v>32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15</v>
          </cell>
          <cell r="U187">
            <v>4</v>
          </cell>
          <cell r="V187">
            <v>21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78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87</v>
          </cell>
          <cell r="L189">
            <v>88</v>
          </cell>
          <cell r="M189">
            <v>62</v>
          </cell>
          <cell r="O189">
            <v>3</v>
          </cell>
          <cell r="P189">
            <v>45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50</v>
          </cell>
          <cell r="E190">
            <v>61</v>
          </cell>
          <cell r="G190">
            <v>0</v>
          </cell>
          <cell r="H190">
            <v>1</v>
          </cell>
          <cell r="J190">
            <v>6</v>
          </cell>
          <cell r="K190">
            <v>43</v>
          </cell>
          <cell r="L190">
            <v>62</v>
          </cell>
          <cell r="M190">
            <v>35</v>
          </cell>
          <cell r="O190">
            <v>2</v>
          </cell>
          <cell r="P190">
            <v>24</v>
          </cell>
          <cell r="Q190">
            <v>24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59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44</v>
          </cell>
          <cell r="M191">
            <v>23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25</v>
          </cell>
          <cell r="W191">
            <v>11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40</v>
          </cell>
          <cell r="E193">
            <v>62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60</v>
          </cell>
          <cell r="M193">
            <v>35</v>
          </cell>
          <cell r="O193">
            <v>2</v>
          </cell>
          <cell r="P193">
            <v>18</v>
          </cell>
          <cell r="Q193">
            <v>20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40</v>
          </cell>
          <cell r="W193">
            <v>25</v>
          </cell>
        </row>
        <row r="194">
          <cell r="D194">
            <v>251</v>
          </cell>
          <cell r="E194">
            <v>255</v>
          </cell>
          <cell r="G194">
            <v>5</v>
          </cell>
          <cell r="H194">
            <v>0</v>
          </cell>
          <cell r="J194">
            <v>43</v>
          </cell>
          <cell r="K194">
            <v>277</v>
          </cell>
          <cell r="L194">
            <v>186</v>
          </cell>
          <cell r="M194">
            <v>92</v>
          </cell>
          <cell r="O194">
            <v>22</v>
          </cell>
          <cell r="P194">
            <v>139</v>
          </cell>
          <cell r="Q194">
            <v>90</v>
          </cell>
          <cell r="R194">
            <v>43</v>
          </cell>
          <cell r="S194">
            <v>21</v>
          </cell>
          <cell r="T194">
            <v>138</v>
          </cell>
          <cell r="U194">
            <v>47</v>
          </cell>
          <cell r="V194">
            <v>96</v>
          </cell>
          <cell r="W194">
            <v>49</v>
          </cell>
        </row>
        <row r="195">
          <cell r="D195">
            <v>22</v>
          </cell>
          <cell r="E195">
            <v>23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30</v>
          </cell>
          <cell r="M195">
            <v>23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17</v>
          </cell>
          <cell r="W195">
            <v>14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21</v>
          </cell>
          <cell r="L196">
            <v>33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8</v>
          </cell>
          <cell r="U196">
            <v>1</v>
          </cell>
          <cell r="V196">
            <v>24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67</v>
          </cell>
          <cell r="L198">
            <v>74</v>
          </cell>
          <cell r="M198">
            <v>48</v>
          </cell>
          <cell r="O198">
            <v>1</v>
          </cell>
          <cell r="P198">
            <v>34</v>
          </cell>
          <cell r="Q198">
            <v>30</v>
          </cell>
          <cell r="R198">
            <v>17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59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66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34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18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11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2</v>
          </cell>
          <cell r="V206">
            <v>2</v>
          </cell>
          <cell r="W206">
            <v>1</v>
          </cell>
        </row>
        <row r="207">
          <cell r="D207">
            <v>9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9</v>
          </cell>
          <cell r="M207">
            <v>7</v>
          </cell>
          <cell r="O207">
            <v>0</v>
          </cell>
          <cell r="P207">
            <v>6</v>
          </cell>
          <cell r="Q207">
            <v>3</v>
          </cell>
          <cell r="R207">
            <v>3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20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14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34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42</v>
          </cell>
          <cell r="M211">
            <v>24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25</v>
          </cell>
          <cell r="W211">
            <v>15</v>
          </cell>
        </row>
        <row r="212">
          <cell r="D212">
            <v>25</v>
          </cell>
          <cell r="E212">
            <v>30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28</v>
          </cell>
          <cell r="M212">
            <v>13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18</v>
          </cell>
          <cell r="W212">
            <v>9</v>
          </cell>
        </row>
        <row r="213">
          <cell r="D213">
            <v>32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47</v>
          </cell>
          <cell r="M213">
            <v>35</v>
          </cell>
          <cell r="O213">
            <v>0</v>
          </cell>
          <cell r="P213">
            <v>9</v>
          </cell>
          <cell r="Q213">
            <v>23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47</v>
          </cell>
          <cell r="L214">
            <v>72</v>
          </cell>
          <cell r="M214">
            <v>49</v>
          </cell>
          <cell r="O214">
            <v>2</v>
          </cell>
          <cell r="P214">
            <v>23</v>
          </cell>
          <cell r="Q214">
            <v>28</v>
          </cell>
          <cell r="R214">
            <v>18</v>
          </cell>
          <cell r="S214">
            <v>3</v>
          </cell>
          <cell r="T214">
            <v>24</v>
          </cell>
          <cell r="U214">
            <v>6</v>
          </cell>
          <cell r="V214">
            <v>44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13</v>
          </cell>
          <cell r="L215">
            <v>16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7</v>
          </cell>
          <cell r="U215">
            <v>0</v>
          </cell>
          <cell r="V215">
            <v>10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31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44</v>
          </cell>
          <cell r="M218">
            <v>23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25</v>
          </cell>
          <cell r="W218">
            <v>15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17</v>
          </cell>
          <cell r="O220">
            <v>1</v>
          </cell>
          <cell r="P220">
            <v>14</v>
          </cell>
          <cell r="Q220">
            <v>22</v>
          </cell>
          <cell r="R220">
            <v>5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61</v>
          </cell>
          <cell r="E223">
            <v>90</v>
          </cell>
          <cell r="G223">
            <v>0</v>
          </cell>
          <cell r="H223">
            <v>7</v>
          </cell>
          <cell r="J223">
            <v>2</v>
          </cell>
          <cell r="K223">
            <v>57</v>
          </cell>
          <cell r="L223">
            <v>92</v>
          </cell>
          <cell r="M223">
            <v>72</v>
          </cell>
          <cell r="O223">
            <v>1</v>
          </cell>
          <cell r="P223">
            <v>29</v>
          </cell>
          <cell r="Q223">
            <v>31</v>
          </cell>
          <cell r="R223">
            <v>22</v>
          </cell>
          <cell r="S223">
            <v>1</v>
          </cell>
          <cell r="T223">
            <v>28</v>
          </cell>
          <cell r="U223">
            <v>8</v>
          </cell>
          <cell r="V223">
            <v>61</v>
          </cell>
          <cell r="W223">
            <v>50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2</v>
          </cell>
          <cell r="K225">
            <v>11</v>
          </cell>
          <cell r="L225">
            <v>16</v>
          </cell>
          <cell r="M225">
            <v>10</v>
          </cell>
          <cell r="O225">
            <v>2</v>
          </cell>
          <cell r="P225">
            <v>5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23</v>
          </cell>
          <cell r="O228">
            <v>0</v>
          </cell>
          <cell r="P228">
            <v>6</v>
          </cell>
          <cell r="Q228">
            <v>16</v>
          </cell>
          <cell r="R228">
            <v>9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35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44</v>
          </cell>
          <cell r="M233">
            <v>22</v>
          </cell>
          <cell r="O233">
            <v>1</v>
          </cell>
          <cell r="P233">
            <v>12</v>
          </cell>
          <cell r="Q233">
            <v>22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39</v>
          </cell>
          <cell r="O234">
            <v>0</v>
          </cell>
          <cell r="P234">
            <v>22</v>
          </cell>
          <cell r="Q234">
            <v>28</v>
          </cell>
          <cell r="R234">
            <v>13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39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67</v>
          </cell>
          <cell r="M235">
            <v>41</v>
          </cell>
          <cell r="O235">
            <v>0</v>
          </cell>
          <cell r="P235">
            <v>12</v>
          </cell>
          <cell r="Q235">
            <v>27</v>
          </cell>
          <cell r="R235">
            <v>18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18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15</v>
          </cell>
          <cell r="L237">
            <v>28</v>
          </cell>
          <cell r="M237">
            <v>18</v>
          </cell>
          <cell r="O237">
            <v>0</v>
          </cell>
          <cell r="P237">
            <v>9</v>
          </cell>
          <cell r="Q237">
            <v>9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25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34</v>
          </cell>
          <cell r="M239">
            <v>18</v>
          </cell>
          <cell r="O239">
            <v>0</v>
          </cell>
          <cell r="P239">
            <v>8</v>
          </cell>
          <cell r="Q239">
            <v>17</v>
          </cell>
          <cell r="R239">
            <v>9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9</v>
          </cell>
        </row>
        <row r="240">
          <cell r="D240">
            <v>77</v>
          </cell>
          <cell r="E240">
            <v>88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66</v>
          </cell>
          <cell r="M240">
            <v>32</v>
          </cell>
          <cell r="O240">
            <v>10</v>
          </cell>
          <cell r="P240">
            <v>39</v>
          </cell>
          <cell r="Q240">
            <v>28</v>
          </cell>
          <cell r="R240">
            <v>12</v>
          </cell>
          <cell r="S240">
            <v>10</v>
          </cell>
          <cell r="T240">
            <v>40</v>
          </cell>
          <cell r="U240">
            <v>13</v>
          </cell>
          <cell r="V240">
            <v>38</v>
          </cell>
          <cell r="W240">
            <v>20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60</v>
          </cell>
          <cell r="L241">
            <v>40</v>
          </cell>
          <cell r="M241">
            <v>16</v>
          </cell>
          <cell r="O241">
            <v>0</v>
          </cell>
          <cell r="P241">
            <v>31</v>
          </cell>
          <cell r="Q241">
            <v>18</v>
          </cell>
          <cell r="R241">
            <v>3</v>
          </cell>
          <cell r="S241">
            <v>0</v>
          </cell>
          <cell r="T241">
            <v>29</v>
          </cell>
          <cell r="U241">
            <v>4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7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3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18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11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8</v>
          </cell>
          <cell r="L255">
            <v>11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2</v>
          </cell>
          <cell r="U255">
            <v>1</v>
          </cell>
          <cell r="V255">
            <v>6</v>
          </cell>
          <cell r="W255">
            <v>3</v>
          </cell>
        </row>
        <row r="256">
          <cell r="D256">
            <v>72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69</v>
          </cell>
          <cell r="L256">
            <v>32</v>
          </cell>
          <cell r="M256">
            <v>17</v>
          </cell>
          <cell r="O256">
            <v>4</v>
          </cell>
          <cell r="P256">
            <v>56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10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87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86</v>
          </cell>
          <cell r="L258">
            <v>25</v>
          </cell>
          <cell r="M258">
            <v>13</v>
          </cell>
          <cell r="O258">
            <v>1</v>
          </cell>
          <cell r="P258">
            <v>76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21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7</v>
          </cell>
          <cell r="L263">
            <v>31</v>
          </cell>
          <cell r="M263">
            <v>17</v>
          </cell>
          <cell r="O263">
            <v>0</v>
          </cell>
          <cell r="P263">
            <v>6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23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9</v>
          </cell>
          <cell r="L265">
            <v>41</v>
          </cell>
          <cell r="M265">
            <v>25</v>
          </cell>
          <cell r="O265">
            <v>0</v>
          </cell>
          <cell r="P265">
            <v>7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57</v>
          </cell>
          <cell r="E268">
            <v>42</v>
          </cell>
          <cell r="G268">
            <v>28</v>
          </cell>
          <cell r="H268">
            <v>6</v>
          </cell>
          <cell r="J268">
            <v>5</v>
          </cell>
          <cell r="K268">
            <v>56</v>
          </cell>
          <cell r="L268">
            <v>38</v>
          </cell>
          <cell r="M268">
            <v>24</v>
          </cell>
          <cell r="O268">
            <v>3</v>
          </cell>
          <cell r="P268">
            <v>39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15</v>
          </cell>
          <cell r="G271">
            <v>0</v>
          </cell>
          <cell r="H271">
            <v>0</v>
          </cell>
          <cell r="J271">
            <v>2</v>
          </cell>
          <cell r="K271">
            <v>12</v>
          </cell>
          <cell r="L271">
            <v>16</v>
          </cell>
          <cell r="M271">
            <v>9</v>
          </cell>
          <cell r="O271">
            <v>1</v>
          </cell>
          <cell r="P271">
            <v>9</v>
          </cell>
          <cell r="Q271">
            <v>5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11</v>
          </cell>
          <cell r="W271">
            <v>7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66</v>
          </cell>
          <cell r="E273">
            <v>68</v>
          </cell>
          <cell r="G273">
            <v>0</v>
          </cell>
          <cell r="H273">
            <v>0</v>
          </cell>
          <cell r="J273">
            <v>3</v>
          </cell>
          <cell r="K273">
            <v>63</v>
          </cell>
          <cell r="L273">
            <v>68</v>
          </cell>
          <cell r="M273">
            <v>41</v>
          </cell>
          <cell r="O273">
            <v>1</v>
          </cell>
          <cell r="P273">
            <v>31</v>
          </cell>
          <cell r="Q273">
            <v>34</v>
          </cell>
          <cell r="R273">
            <v>19</v>
          </cell>
          <cell r="S273">
            <v>2</v>
          </cell>
          <cell r="T273">
            <v>32</v>
          </cell>
          <cell r="U273">
            <v>2</v>
          </cell>
          <cell r="V273">
            <v>34</v>
          </cell>
          <cell r="W273">
            <v>22</v>
          </cell>
        </row>
        <row r="274">
          <cell r="D274">
            <v>46</v>
          </cell>
          <cell r="E274">
            <v>77</v>
          </cell>
          <cell r="G274">
            <v>0</v>
          </cell>
          <cell r="H274">
            <v>0</v>
          </cell>
          <cell r="J274">
            <v>1</v>
          </cell>
          <cell r="K274">
            <v>35</v>
          </cell>
          <cell r="L274">
            <v>87</v>
          </cell>
          <cell r="M274">
            <v>64</v>
          </cell>
          <cell r="O274">
            <v>0</v>
          </cell>
          <cell r="P274">
            <v>17</v>
          </cell>
          <cell r="Q274">
            <v>29</v>
          </cell>
          <cell r="R274">
            <v>15</v>
          </cell>
          <cell r="S274">
            <v>1</v>
          </cell>
          <cell r="T274">
            <v>18</v>
          </cell>
          <cell r="U274">
            <v>4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3</v>
          </cell>
          <cell r="O278">
            <v>0</v>
          </cell>
          <cell r="P278">
            <v>1</v>
          </cell>
          <cell r="Q278">
            <v>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3</v>
          </cell>
          <cell r="K279">
            <v>3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2</v>
          </cell>
          <cell r="T279">
            <v>2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15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22</v>
          </cell>
          <cell r="M282">
            <v>12</v>
          </cell>
          <cell r="O282">
            <v>0</v>
          </cell>
          <cell r="P282">
            <v>6</v>
          </cell>
          <cell r="Q282">
            <v>9</v>
          </cell>
          <cell r="R282">
            <v>4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12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15</v>
          </cell>
          <cell r="M283">
            <v>7</v>
          </cell>
          <cell r="O283">
            <v>0</v>
          </cell>
          <cell r="P283">
            <v>4</v>
          </cell>
          <cell r="Q283">
            <v>8</v>
          </cell>
          <cell r="R283">
            <v>5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12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13</v>
          </cell>
          <cell r="M284">
            <v>12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5</v>
          </cell>
          <cell r="W284">
            <v>4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4</v>
          </cell>
          <cell r="E286">
            <v>4</v>
          </cell>
          <cell r="G286">
            <v>0</v>
          </cell>
          <cell r="H286">
            <v>0</v>
          </cell>
          <cell r="J286">
            <v>0</v>
          </cell>
          <cell r="K286">
            <v>0</v>
          </cell>
          <cell r="L286">
            <v>8</v>
          </cell>
          <cell r="M286">
            <v>3</v>
          </cell>
          <cell r="O286">
            <v>0</v>
          </cell>
          <cell r="P286">
            <v>0</v>
          </cell>
          <cell r="Q286">
            <v>4</v>
          </cell>
          <cell r="R286">
            <v>1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9</v>
          </cell>
          <cell r="L291">
            <v>21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5</v>
          </cell>
          <cell r="U291">
            <v>0</v>
          </cell>
          <cell r="V291">
            <v>11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22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17</v>
          </cell>
          <cell r="L301">
            <v>17</v>
          </cell>
          <cell r="M301">
            <v>8</v>
          </cell>
          <cell r="O301">
            <v>1</v>
          </cell>
          <cell r="P301">
            <v>11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21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27</v>
          </cell>
          <cell r="L303">
            <v>16</v>
          </cell>
          <cell r="M303">
            <v>10</v>
          </cell>
          <cell r="O303">
            <v>1</v>
          </cell>
          <cell r="P303">
            <v>12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21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13</v>
          </cell>
          <cell r="M305">
            <v>12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12</v>
          </cell>
          <cell r="W305">
            <v>11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3</v>
          </cell>
          <cell r="K309">
            <v>15</v>
          </cell>
          <cell r="L309">
            <v>25</v>
          </cell>
          <cell r="M309">
            <v>20</v>
          </cell>
          <cell r="O309">
            <v>2</v>
          </cell>
          <cell r="P309">
            <v>10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13</v>
          </cell>
          <cell r="O310">
            <v>3</v>
          </cell>
          <cell r="P310">
            <v>6</v>
          </cell>
          <cell r="Q310">
            <v>8</v>
          </cell>
          <cell r="R310">
            <v>4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14</v>
          </cell>
          <cell r="L311">
            <v>24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5</v>
          </cell>
          <cell r="U311">
            <v>1</v>
          </cell>
          <cell r="V311">
            <v>14</v>
          </cell>
          <cell r="W311">
            <v>11</v>
          </cell>
        </row>
        <row r="312">
          <cell r="D312">
            <v>24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24</v>
          </cell>
          <cell r="M312">
            <v>11</v>
          </cell>
          <cell r="O312">
            <v>2</v>
          </cell>
          <cell r="P312">
            <v>11</v>
          </cell>
          <cell r="Q312">
            <v>11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54</v>
          </cell>
          <cell r="L321">
            <v>42</v>
          </cell>
          <cell r="M321">
            <v>22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25</v>
          </cell>
          <cell r="U321">
            <v>2</v>
          </cell>
          <cell r="V321">
            <v>24</v>
          </cell>
          <cell r="W321">
            <v>12</v>
          </cell>
        </row>
        <row r="322">
          <cell r="D322">
            <v>19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34</v>
          </cell>
          <cell r="M322">
            <v>22</v>
          </cell>
          <cell r="O322">
            <v>0</v>
          </cell>
          <cell r="P322">
            <v>6</v>
          </cell>
          <cell r="Q322">
            <v>13</v>
          </cell>
          <cell r="R322">
            <v>5</v>
          </cell>
          <cell r="S322">
            <v>0</v>
          </cell>
          <cell r="T322">
            <v>6</v>
          </cell>
          <cell r="U322">
            <v>0</v>
          </cell>
          <cell r="V322">
            <v>21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39</v>
          </cell>
          <cell r="E324">
            <v>47</v>
          </cell>
          <cell r="G324">
            <v>5</v>
          </cell>
          <cell r="H324">
            <v>3</v>
          </cell>
          <cell r="J324">
            <v>1</v>
          </cell>
          <cell r="K324">
            <v>45</v>
          </cell>
          <cell r="L324">
            <v>40</v>
          </cell>
          <cell r="M324">
            <v>21</v>
          </cell>
          <cell r="O324">
            <v>0</v>
          </cell>
          <cell r="P324">
            <v>23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6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20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12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22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16</v>
          </cell>
          <cell r="L334">
            <v>26</v>
          </cell>
          <cell r="M334">
            <v>18</v>
          </cell>
          <cell r="O334">
            <v>0</v>
          </cell>
          <cell r="P334">
            <v>7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12</v>
          </cell>
          <cell r="G339">
            <v>0</v>
          </cell>
          <cell r="H339">
            <v>0</v>
          </cell>
          <cell r="J339">
            <v>1</v>
          </cell>
          <cell r="K339">
            <v>6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3</v>
          </cell>
          <cell r="U339">
            <v>0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3</v>
          </cell>
          <cell r="L343">
            <v>6</v>
          </cell>
          <cell r="M343">
            <v>3</v>
          </cell>
          <cell r="O343">
            <v>0</v>
          </cell>
          <cell r="P343">
            <v>1</v>
          </cell>
          <cell r="Q343">
            <v>3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5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3</v>
          </cell>
        </row>
        <row r="346">
          <cell r="D346">
            <v>12</v>
          </cell>
          <cell r="E346">
            <v>9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12</v>
          </cell>
          <cell r="M346">
            <v>6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5</v>
          </cell>
          <cell r="W346">
            <v>3</v>
          </cell>
        </row>
        <row r="347">
          <cell r="D347">
            <v>29</v>
          </cell>
          <cell r="E347">
            <v>61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73</v>
          </cell>
          <cell r="M347">
            <v>61</v>
          </cell>
          <cell r="O347">
            <v>0</v>
          </cell>
          <cell r="P347">
            <v>7</v>
          </cell>
          <cell r="Q347">
            <v>22</v>
          </cell>
          <cell r="R347">
            <v>14</v>
          </cell>
          <cell r="S347">
            <v>2</v>
          </cell>
          <cell r="T347">
            <v>8</v>
          </cell>
          <cell r="U347">
            <v>1</v>
          </cell>
          <cell r="V347">
            <v>51</v>
          </cell>
          <cell r="W347">
            <v>47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19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25</v>
          </cell>
          <cell r="M349">
            <v>13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13</v>
          </cell>
          <cell r="W349">
            <v>8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6</v>
          </cell>
          <cell r="O354">
            <v>3</v>
          </cell>
          <cell r="P354">
            <v>3</v>
          </cell>
          <cell r="Q354">
            <v>7</v>
          </cell>
          <cell r="R354">
            <v>3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7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7</v>
          </cell>
          <cell r="M366">
            <v>5</v>
          </cell>
          <cell r="O366">
            <v>0</v>
          </cell>
          <cell r="P366">
            <v>3</v>
          </cell>
          <cell r="Q366">
            <v>4</v>
          </cell>
          <cell r="R366">
            <v>3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7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10</v>
          </cell>
          <cell r="M367">
            <v>4</v>
          </cell>
          <cell r="O367">
            <v>0</v>
          </cell>
          <cell r="P367">
            <v>3</v>
          </cell>
          <cell r="Q367">
            <v>4</v>
          </cell>
          <cell r="R367">
            <v>3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4</v>
          </cell>
          <cell r="L369">
            <v>8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1</v>
          </cell>
          <cell r="U369">
            <v>0</v>
          </cell>
          <cell r="V369">
            <v>4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20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12</v>
          </cell>
          <cell r="L372">
            <v>24</v>
          </cell>
          <cell r="M372">
            <v>17</v>
          </cell>
          <cell r="O372">
            <v>0</v>
          </cell>
          <cell r="P372">
            <v>9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10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15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15</v>
          </cell>
          <cell r="L378">
            <v>11</v>
          </cell>
          <cell r="M378">
            <v>6</v>
          </cell>
          <cell r="O378">
            <v>0</v>
          </cell>
          <cell r="P378">
            <v>10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11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16</v>
          </cell>
          <cell r="M383">
            <v>9</v>
          </cell>
          <cell r="O383">
            <v>0</v>
          </cell>
          <cell r="P383">
            <v>4</v>
          </cell>
          <cell r="Q383">
            <v>7</v>
          </cell>
          <cell r="R383">
            <v>3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23</v>
          </cell>
          <cell r="E386">
            <v>24</v>
          </cell>
          <cell r="G386">
            <v>0</v>
          </cell>
          <cell r="H386">
            <v>0</v>
          </cell>
          <cell r="J386">
            <v>1</v>
          </cell>
          <cell r="K386">
            <v>27</v>
          </cell>
          <cell r="L386">
            <v>19</v>
          </cell>
          <cell r="M386">
            <v>10</v>
          </cell>
          <cell r="O386">
            <v>1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33</v>
          </cell>
          <cell r="L388">
            <v>90</v>
          </cell>
          <cell r="M388">
            <v>70</v>
          </cell>
          <cell r="O388">
            <v>1</v>
          </cell>
          <cell r="P388">
            <v>17</v>
          </cell>
          <cell r="Q388">
            <v>31</v>
          </cell>
          <cell r="R388">
            <v>19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4</v>
          </cell>
          <cell r="L390">
            <v>12</v>
          </cell>
          <cell r="M390">
            <v>7</v>
          </cell>
          <cell r="O390">
            <v>0</v>
          </cell>
          <cell r="P390">
            <v>2</v>
          </cell>
          <cell r="Q390">
            <v>7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29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17</v>
          </cell>
          <cell r="M394">
            <v>12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13</v>
          </cell>
          <cell r="W394">
            <v>8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39</v>
          </cell>
          <cell r="E397">
            <v>46</v>
          </cell>
          <cell r="G397">
            <v>0</v>
          </cell>
          <cell r="H397">
            <v>0</v>
          </cell>
          <cell r="J397">
            <v>4</v>
          </cell>
          <cell r="K397">
            <v>29</v>
          </cell>
          <cell r="L397">
            <v>52</v>
          </cell>
          <cell r="M397">
            <v>23</v>
          </cell>
          <cell r="O397">
            <v>3</v>
          </cell>
          <cell r="P397">
            <v>14</v>
          </cell>
          <cell r="Q397">
            <v>22</v>
          </cell>
          <cell r="R397">
            <v>8</v>
          </cell>
          <cell r="S397">
            <v>1</v>
          </cell>
          <cell r="T397">
            <v>15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17</v>
          </cell>
          <cell r="L399">
            <v>28</v>
          </cell>
          <cell r="M399">
            <v>18</v>
          </cell>
          <cell r="O399">
            <v>0</v>
          </cell>
          <cell r="P399">
            <v>6</v>
          </cell>
          <cell r="Q399">
            <v>13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98</v>
          </cell>
          <cell r="E400">
            <v>80</v>
          </cell>
          <cell r="G400">
            <v>2</v>
          </cell>
          <cell r="H400">
            <v>1</v>
          </cell>
          <cell r="J400">
            <v>6</v>
          </cell>
          <cell r="K400">
            <v>90</v>
          </cell>
          <cell r="L400">
            <v>82</v>
          </cell>
          <cell r="M400">
            <v>48</v>
          </cell>
          <cell r="O400">
            <v>3</v>
          </cell>
          <cell r="P400">
            <v>49</v>
          </cell>
          <cell r="Q400">
            <v>46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43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44</v>
          </cell>
          <cell r="L401">
            <v>42</v>
          </cell>
          <cell r="M401">
            <v>31</v>
          </cell>
          <cell r="O401">
            <v>1</v>
          </cell>
          <cell r="P401">
            <v>26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95</v>
          </cell>
          <cell r="E402">
            <v>103</v>
          </cell>
          <cell r="G402">
            <v>3</v>
          </cell>
          <cell r="H402">
            <v>0</v>
          </cell>
          <cell r="J402">
            <v>29</v>
          </cell>
          <cell r="K402">
            <v>97</v>
          </cell>
          <cell r="L402">
            <v>72</v>
          </cell>
          <cell r="M402">
            <v>44</v>
          </cell>
          <cell r="O402">
            <v>15</v>
          </cell>
          <cell r="P402">
            <v>50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23</v>
          </cell>
          <cell r="G415">
            <v>0</v>
          </cell>
          <cell r="H415">
            <v>0</v>
          </cell>
          <cell r="J415">
            <v>0</v>
          </cell>
          <cell r="K415">
            <v>21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10</v>
          </cell>
          <cell r="U415">
            <v>3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8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13</v>
          </cell>
          <cell r="M418">
            <v>10</v>
          </cell>
          <cell r="O418">
            <v>0</v>
          </cell>
          <cell r="P418">
            <v>1</v>
          </cell>
          <cell r="Q418">
            <v>7</v>
          </cell>
          <cell r="R418">
            <v>5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15</v>
          </cell>
          <cell r="O419">
            <v>0</v>
          </cell>
          <cell r="P419">
            <v>1</v>
          </cell>
          <cell r="Q419">
            <v>11</v>
          </cell>
          <cell r="R419">
            <v>4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15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9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16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9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8</v>
          </cell>
          <cell r="O427">
            <v>0</v>
          </cell>
          <cell r="P427">
            <v>4</v>
          </cell>
          <cell r="Q427">
            <v>9</v>
          </cell>
          <cell r="R427">
            <v>4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7</v>
          </cell>
          <cell r="L429">
            <v>13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2</v>
          </cell>
          <cell r="U429">
            <v>1</v>
          </cell>
          <cell r="V429">
            <v>6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30</v>
          </cell>
          <cell r="G435">
            <v>0</v>
          </cell>
          <cell r="H435">
            <v>0</v>
          </cell>
          <cell r="J435">
            <v>2</v>
          </cell>
          <cell r="K435">
            <v>18</v>
          </cell>
          <cell r="L435">
            <v>38</v>
          </cell>
          <cell r="M435">
            <v>24</v>
          </cell>
          <cell r="O435">
            <v>1</v>
          </cell>
          <cell r="P435">
            <v>11</v>
          </cell>
          <cell r="Q435">
            <v>16</v>
          </cell>
          <cell r="R435">
            <v>8</v>
          </cell>
          <cell r="S435">
            <v>1</v>
          </cell>
          <cell r="T435">
            <v>7</v>
          </cell>
          <cell r="U435">
            <v>1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33</v>
          </cell>
          <cell r="E441">
            <v>41</v>
          </cell>
          <cell r="G441">
            <v>0</v>
          </cell>
          <cell r="H441">
            <v>0</v>
          </cell>
          <cell r="J441">
            <v>3</v>
          </cell>
          <cell r="K441">
            <v>32</v>
          </cell>
          <cell r="L441">
            <v>39</v>
          </cell>
          <cell r="M441">
            <v>25</v>
          </cell>
          <cell r="O441">
            <v>2</v>
          </cell>
          <cell r="P441">
            <v>15</v>
          </cell>
          <cell r="Q441">
            <v>16</v>
          </cell>
          <cell r="R441">
            <v>10</v>
          </cell>
          <cell r="S441">
            <v>1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29</v>
          </cell>
          <cell r="L446">
            <v>28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12</v>
          </cell>
          <cell r="U446">
            <v>3</v>
          </cell>
          <cell r="V446">
            <v>16</v>
          </cell>
          <cell r="W446">
            <v>11</v>
          </cell>
        </row>
        <row r="447">
          <cell r="D447">
            <v>27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27</v>
          </cell>
          <cell r="L447">
            <v>32</v>
          </cell>
          <cell r="M447">
            <v>19</v>
          </cell>
          <cell r="O447">
            <v>1</v>
          </cell>
          <cell r="P447">
            <v>14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22</v>
          </cell>
          <cell r="O448">
            <v>0</v>
          </cell>
          <cell r="P448">
            <v>11</v>
          </cell>
          <cell r="Q448">
            <v>17</v>
          </cell>
          <cell r="R448">
            <v>9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26</v>
          </cell>
          <cell r="E449">
            <v>20</v>
          </cell>
          <cell r="G449">
            <v>0</v>
          </cell>
          <cell r="H449">
            <v>0</v>
          </cell>
          <cell r="J449">
            <v>0</v>
          </cell>
          <cell r="K449">
            <v>25</v>
          </cell>
          <cell r="L449">
            <v>21</v>
          </cell>
          <cell r="M449">
            <v>16</v>
          </cell>
          <cell r="O449">
            <v>0</v>
          </cell>
          <cell r="P449">
            <v>15</v>
          </cell>
          <cell r="Q449">
            <v>11</v>
          </cell>
          <cell r="R449">
            <v>8</v>
          </cell>
          <cell r="S449">
            <v>0</v>
          </cell>
          <cell r="T449">
            <v>10</v>
          </cell>
          <cell r="U449">
            <v>2</v>
          </cell>
          <cell r="V449">
            <v>10</v>
          </cell>
          <cell r="W449">
            <v>8</v>
          </cell>
        </row>
        <row r="450">
          <cell r="D450">
            <v>28</v>
          </cell>
          <cell r="E450">
            <v>52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66</v>
          </cell>
          <cell r="M450">
            <v>51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45</v>
          </cell>
          <cell r="W450">
            <v>40</v>
          </cell>
        </row>
        <row r="451">
          <cell r="D451">
            <v>25</v>
          </cell>
          <cell r="E451">
            <v>27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29</v>
          </cell>
          <cell r="M451">
            <v>18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17</v>
          </cell>
          <cell r="W451">
            <v>13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18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23</v>
          </cell>
          <cell r="M453">
            <v>17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11</v>
          </cell>
          <cell r="W453">
            <v>6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27</v>
          </cell>
          <cell r="O454">
            <v>6</v>
          </cell>
          <cell r="P454">
            <v>19</v>
          </cell>
          <cell r="Q454">
            <v>21</v>
          </cell>
          <cell r="R454">
            <v>8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14</v>
          </cell>
          <cell r="O456">
            <v>1</v>
          </cell>
          <cell r="P456">
            <v>7</v>
          </cell>
          <cell r="Q456">
            <v>6</v>
          </cell>
          <cell r="R456">
            <v>4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45</v>
          </cell>
          <cell r="E460">
            <v>40</v>
          </cell>
          <cell r="G460">
            <v>0</v>
          </cell>
          <cell r="H460">
            <v>0</v>
          </cell>
          <cell r="J460">
            <v>2</v>
          </cell>
          <cell r="K460">
            <v>24</v>
          </cell>
          <cell r="L460">
            <v>59</v>
          </cell>
          <cell r="M460">
            <v>36</v>
          </cell>
          <cell r="O460">
            <v>0</v>
          </cell>
          <cell r="P460">
            <v>13</v>
          </cell>
          <cell r="Q460">
            <v>32</v>
          </cell>
          <cell r="R460">
            <v>21</v>
          </cell>
          <cell r="S460">
            <v>2</v>
          </cell>
          <cell r="T460">
            <v>11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28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36</v>
          </cell>
          <cell r="M489">
            <v>22</v>
          </cell>
          <cell r="O489">
            <v>0</v>
          </cell>
          <cell r="P489">
            <v>11</v>
          </cell>
          <cell r="Q489">
            <v>17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21</v>
          </cell>
          <cell r="E499">
            <v>39</v>
          </cell>
          <cell r="G499">
            <v>1</v>
          </cell>
          <cell r="H499">
            <v>2</v>
          </cell>
          <cell r="J499">
            <v>4</v>
          </cell>
          <cell r="K499">
            <v>12</v>
          </cell>
          <cell r="L499">
            <v>44</v>
          </cell>
          <cell r="M499">
            <v>34</v>
          </cell>
          <cell r="O499">
            <v>2</v>
          </cell>
          <cell r="P499">
            <v>7</v>
          </cell>
          <cell r="Q499">
            <v>12</v>
          </cell>
          <cell r="R499">
            <v>7</v>
          </cell>
          <cell r="S499">
            <v>2</v>
          </cell>
          <cell r="T499">
            <v>5</v>
          </cell>
          <cell r="U499">
            <v>2</v>
          </cell>
          <cell r="V499">
            <v>32</v>
          </cell>
          <cell r="W499">
            <v>27</v>
          </cell>
        </row>
        <row r="500">
          <cell r="D500">
            <v>17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24</v>
          </cell>
          <cell r="M500">
            <v>13</v>
          </cell>
          <cell r="O500">
            <v>0</v>
          </cell>
          <cell r="P500">
            <v>4</v>
          </cell>
          <cell r="Q500">
            <v>13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36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41</v>
          </cell>
          <cell r="L502">
            <v>24</v>
          </cell>
          <cell r="M502">
            <v>16</v>
          </cell>
          <cell r="O502">
            <v>4</v>
          </cell>
          <cell r="P502">
            <v>20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7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>
        <row r="2">
          <cell r="R2" t="str">
            <v>令和７年９月末日現在</v>
          </cell>
        </row>
        <row r="6">
          <cell r="P6">
            <v>13469</v>
          </cell>
        </row>
        <row r="9">
          <cell r="P9">
            <v>1040</v>
          </cell>
        </row>
        <row r="10">
          <cell r="P10">
            <v>3645</v>
          </cell>
        </row>
        <row r="12">
          <cell r="P12">
            <v>87</v>
          </cell>
        </row>
        <row r="13">
          <cell r="P13">
            <v>908</v>
          </cell>
        </row>
        <row r="14">
          <cell r="P14">
            <v>1480</v>
          </cell>
        </row>
        <row r="15">
          <cell r="P15">
            <v>521</v>
          </cell>
        </row>
        <row r="17">
          <cell r="P17">
            <v>2</v>
          </cell>
        </row>
        <row r="18">
          <cell r="P18">
            <v>569</v>
          </cell>
        </row>
        <row r="19">
          <cell r="P19">
            <v>32280</v>
          </cell>
        </row>
        <row r="20">
          <cell r="P20">
            <v>686</v>
          </cell>
        </row>
        <row r="21">
          <cell r="P21">
            <v>686</v>
          </cell>
        </row>
        <row r="22">
          <cell r="P22">
            <v>700</v>
          </cell>
        </row>
        <row r="23">
          <cell r="P23">
            <v>1402</v>
          </cell>
        </row>
        <row r="24">
          <cell r="P24">
            <v>2102</v>
          </cell>
        </row>
        <row r="25">
          <cell r="P25">
            <v>707</v>
          </cell>
        </row>
        <row r="26">
          <cell r="P26">
            <v>400</v>
          </cell>
        </row>
        <row r="27">
          <cell r="P27">
            <v>1107</v>
          </cell>
        </row>
        <row r="28">
          <cell r="P28">
            <v>1604</v>
          </cell>
        </row>
        <row r="29">
          <cell r="P29">
            <v>383</v>
          </cell>
        </row>
        <row r="30">
          <cell r="P30">
            <v>1987</v>
          </cell>
        </row>
        <row r="31">
          <cell r="P31">
            <v>775</v>
          </cell>
        </row>
        <row r="32">
          <cell r="P32">
            <v>514</v>
          </cell>
        </row>
        <row r="33">
          <cell r="P33">
            <v>1289</v>
          </cell>
        </row>
        <row r="34">
          <cell r="P34">
            <v>662</v>
          </cell>
        </row>
        <row r="35">
          <cell r="P35">
            <v>596</v>
          </cell>
        </row>
        <row r="36">
          <cell r="P36">
            <v>1258</v>
          </cell>
        </row>
        <row r="37">
          <cell r="P37">
            <v>40709</v>
          </cell>
        </row>
      </sheetData>
      <sheetData sheetId="1"/>
      <sheetData sheetId="2"/>
      <sheetData sheetId="3"/>
      <sheetData sheetId="4"/>
      <sheetData sheetId="5">
        <row r="4">
          <cell r="D4">
            <v>99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99</v>
          </cell>
          <cell r="L4">
            <v>84</v>
          </cell>
          <cell r="M4">
            <v>51</v>
          </cell>
          <cell r="O4">
            <v>10</v>
          </cell>
          <cell r="P4">
            <v>50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137</v>
          </cell>
          <cell r="E5">
            <v>144</v>
          </cell>
          <cell r="G5">
            <v>0</v>
          </cell>
          <cell r="H5">
            <v>1</v>
          </cell>
          <cell r="J5">
            <v>30</v>
          </cell>
          <cell r="K5">
            <v>147</v>
          </cell>
          <cell r="L5">
            <v>104</v>
          </cell>
          <cell r="M5">
            <v>64</v>
          </cell>
          <cell r="O5">
            <v>20</v>
          </cell>
          <cell r="P5">
            <v>74</v>
          </cell>
          <cell r="Q5">
            <v>43</v>
          </cell>
          <cell r="R5">
            <v>24</v>
          </cell>
          <cell r="S5">
            <v>10</v>
          </cell>
          <cell r="T5">
            <v>73</v>
          </cell>
          <cell r="U5">
            <v>24</v>
          </cell>
          <cell r="V5">
            <v>61</v>
          </cell>
          <cell r="W5">
            <v>40</v>
          </cell>
        </row>
        <row r="6">
          <cell r="D6">
            <v>57</v>
          </cell>
          <cell r="E6">
            <v>63</v>
          </cell>
          <cell r="G6">
            <v>2</v>
          </cell>
          <cell r="H6">
            <v>1</v>
          </cell>
          <cell r="J6">
            <v>15</v>
          </cell>
          <cell r="K6">
            <v>61</v>
          </cell>
          <cell r="L6">
            <v>44</v>
          </cell>
          <cell r="M6">
            <v>26</v>
          </cell>
          <cell r="O6">
            <v>8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123</v>
          </cell>
          <cell r="L7">
            <v>61</v>
          </cell>
          <cell r="M7">
            <v>31</v>
          </cell>
          <cell r="O7">
            <v>12</v>
          </cell>
          <cell r="P7">
            <v>55</v>
          </cell>
          <cell r="Q7">
            <v>25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118</v>
          </cell>
          <cell r="E8">
            <v>124</v>
          </cell>
          <cell r="G8">
            <v>4</v>
          </cell>
          <cell r="H8">
            <v>4</v>
          </cell>
          <cell r="J8">
            <v>22</v>
          </cell>
          <cell r="K8">
            <v>136</v>
          </cell>
          <cell r="L8">
            <v>84</v>
          </cell>
          <cell r="M8">
            <v>39</v>
          </cell>
          <cell r="O8">
            <v>7</v>
          </cell>
          <cell r="P8">
            <v>72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188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237</v>
          </cell>
          <cell r="L9">
            <v>116</v>
          </cell>
          <cell r="M9">
            <v>81</v>
          </cell>
          <cell r="O9">
            <v>27</v>
          </cell>
          <cell r="P9">
            <v>117</v>
          </cell>
          <cell r="Q9">
            <v>44</v>
          </cell>
          <cell r="R9">
            <v>27</v>
          </cell>
          <cell r="S9">
            <v>22</v>
          </cell>
          <cell r="T9">
            <v>120</v>
          </cell>
          <cell r="U9">
            <v>40</v>
          </cell>
          <cell r="V9">
            <v>72</v>
          </cell>
          <cell r="W9">
            <v>54</v>
          </cell>
        </row>
        <row r="10">
          <cell r="D10">
            <v>203</v>
          </cell>
          <cell r="E10">
            <v>249</v>
          </cell>
          <cell r="G10">
            <v>0</v>
          </cell>
          <cell r="H10">
            <v>0</v>
          </cell>
          <cell r="J10">
            <v>64</v>
          </cell>
          <cell r="K10">
            <v>272</v>
          </cell>
          <cell r="L10">
            <v>116</v>
          </cell>
          <cell r="M10">
            <v>60</v>
          </cell>
          <cell r="O10">
            <v>28</v>
          </cell>
          <cell r="P10">
            <v>126</v>
          </cell>
          <cell r="Q10">
            <v>49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67</v>
          </cell>
          <cell r="W10">
            <v>36</v>
          </cell>
        </row>
        <row r="11">
          <cell r="D11">
            <v>142</v>
          </cell>
          <cell r="E11">
            <v>164</v>
          </cell>
          <cell r="G11">
            <v>0</v>
          </cell>
          <cell r="H11">
            <v>4</v>
          </cell>
          <cell r="J11">
            <v>35</v>
          </cell>
          <cell r="K11">
            <v>175</v>
          </cell>
          <cell r="L11">
            <v>96</v>
          </cell>
          <cell r="M11">
            <v>61</v>
          </cell>
          <cell r="O11">
            <v>15</v>
          </cell>
          <cell r="P11">
            <v>91</v>
          </cell>
          <cell r="Q11">
            <v>36</v>
          </cell>
          <cell r="R11">
            <v>19</v>
          </cell>
          <cell r="S11">
            <v>20</v>
          </cell>
          <cell r="T11">
            <v>84</v>
          </cell>
          <cell r="U11">
            <v>27</v>
          </cell>
          <cell r="V11">
            <v>60</v>
          </cell>
          <cell r="W11">
            <v>42</v>
          </cell>
        </row>
        <row r="12">
          <cell r="D12">
            <v>152</v>
          </cell>
          <cell r="E12">
            <v>175</v>
          </cell>
          <cell r="G12">
            <v>1</v>
          </cell>
          <cell r="H12">
            <v>0</v>
          </cell>
          <cell r="J12">
            <v>35</v>
          </cell>
          <cell r="K12">
            <v>202</v>
          </cell>
          <cell r="L12">
            <v>90</v>
          </cell>
          <cell r="M12">
            <v>52</v>
          </cell>
          <cell r="O12">
            <v>17</v>
          </cell>
          <cell r="P12">
            <v>95</v>
          </cell>
          <cell r="Q12">
            <v>40</v>
          </cell>
          <cell r="R12">
            <v>21</v>
          </cell>
          <cell r="S12">
            <v>18</v>
          </cell>
          <cell r="T12">
            <v>107</v>
          </cell>
          <cell r="U12">
            <v>24</v>
          </cell>
          <cell r="V12">
            <v>50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40</v>
          </cell>
          <cell r="E14">
            <v>44</v>
          </cell>
          <cell r="G14">
            <v>4</v>
          </cell>
          <cell r="H14">
            <v>1</v>
          </cell>
          <cell r="J14">
            <v>12</v>
          </cell>
          <cell r="K14">
            <v>50</v>
          </cell>
          <cell r="L14">
            <v>22</v>
          </cell>
          <cell r="M14">
            <v>14</v>
          </cell>
          <cell r="O14">
            <v>6</v>
          </cell>
          <cell r="P14">
            <v>25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65</v>
          </cell>
          <cell r="E17">
            <v>75</v>
          </cell>
          <cell r="G17">
            <v>1</v>
          </cell>
          <cell r="H17">
            <v>9</v>
          </cell>
          <cell r="J17">
            <v>9</v>
          </cell>
          <cell r="K17">
            <v>88</v>
          </cell>
          <cell r="L17">
            <v>43</v>
          </cell>
          <cell r="M17">
            <v>25</v>
          </cell>
          <cell r="O17">
            <v>5</v>
          </cell>
          <cell r="P17">
            <v>38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21</v>
          </cell>
          <cell r="W17">
            <v>12</v>
          </cell>
        </row>
        <row r="18">
          <cell r="D18">
            <v>57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48</v>
          </cell>
          <cell r="M18">
            <v>30</v>
          </cell>
          <cell r="O18">
            <v>3</v>
          </cell>
          <cell r="P18">
            <v>31</v>
          </cell>
          <cell r="Q18">
            <v>23</v>
          </cell>
          <cell r="R18">
            <v>10</v>
          </cell>
          <cell r="S18">
            <v>6</v>
          </cell>
          <cell r="T18">
            <v>34</v>
          </cell>
          <cell r="U18">
            <v>13</v>
          </cell>
          <cell r="V18">
            <v>25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30</v>
          </cell>
          <cell r="E23">
            <v>27</v>
          </cell>
          <cell r="G23">
            <v>5</v>
          </cell>
          <cell r="H23">
            <v>0</v>
          </cell>
          <cell r="J23">
            <v>2</v>
          </cell>
          <cell r="K23">
            <v>26</v>
          </cell>
          <cell r="L23">
            <v>29</v>
          </cell>
          <cell r="M23">
            <v>16</v>
          </cell>
          <cell r="O23">
            <v>1</v>
          </cell>
          <cell r="P23">
            <v>17</v>
          </cell>
          <cell r="Q23">
            <v>12</v>
          </cell>
          <cell r="R23">
            <v>6</v>
          </cell>
          <cell r="S23">
            <v>1</v>
          </cell>
          <cell r="T23">
            <v>9</v>
          </cell>
          <cell r="U23">
            <v>1</v>
          </cell>
          <cell r="V23">
            <v>17</v>
          </cell>
          <cell r="W23">
            <v>10</v>
          </cell>
        </row>
        <row r="24">
          <cell r="D24">
            <v>41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39</v>
          </cell>
          <cell r="L24">
            <v>42</v>
          </cell>
          <cell r="M24">
            <v>21</v>
          </cell>
          <cell r="O24">
            <v>0</v>
          </cell>
          <cell r="P24">
            <v>22</v>
          </cell>
          <cell r="Q24">
            <v>19</v>
          </cell>
          <cell r="R24">
            <v>8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44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40</v>
          </cell>
          <cell r="L25">
            <v>40</v>
          </cell>
          <cell r="M25">
            <v>27</v>
          </cell>
          <cell r="O25">
            <v>2</v>
          </cell>
          <cell r="P25">
            <v>26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0</v>
          </cell>
          <cell r="K27">
            <v>6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0</v>
          </cell>
          <cell r="T27">
            <v>3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46</v>
          </cell>
          <cell r="E29">
            <v>58</v>
          </cell>
          <cell r="G29">
            <v>0</v>
          </cell>
          <cell r="H29">
            <v>2</v>
          </cell>
          <cell r="J29">
            <v>9</v>
          </cell>
          <cell r="K29">
            <v>57</v>
          </cell>
          <cell r="L29">
            <v>38</v>
          </cell>
          <cell r="M29">
            <v>19</v>
          </cell>
          <cell r="O29">
            <v>4</v>
          </cell>
          <cell r="P29">
            <v>28</v>
          </cell>
          <cell r="Q29">
            <v>14</v>
          </cell>
          <cell r="R29">
            <v>6</v>
          </cell>
          <cell r="S29">
            <v>5</v>
          </cell>
          <cell r="T29">
            <v>29</v>
          </cell>
          <cell r="U29">
            <v>7</v>
          </cell>
          <cell r="V29">
            <v>24</v>
          </cell>
          <cell r="W29">
            <v>13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46</v>
          </cell>
          <cell r="E32">
            <v>61</v>
          </cell>
          <cell r="G32">
            <v>0</v>
          </cell>
          <cell r="H32">
            <v>0</v>
          </cell>
          <cell r="J32">
            <v>3</v>
          </cell>
          <cell r="K32">
            <v>64</v>
          </cell>
          <cell r="L32">
            <v>40</v>
          </cell>
          <cell r="M32">
            <v>23</v>
          </cell>
          <cell r="O32">
            <v>2</v>
          </cell>
          <cell r="P32">
            <v>29</v>
          </cell>
          <cell r="Q32">
            <v>15</v>
          </cell>
          <cell r="R32">
            <v>7</v>
          </cell>
          <cell r="S32">
            <v>1</v>
          </cell>
          <cell r="T32">
            <v>35</v>
          </cell>
          <cell r="U32">
            <v>9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64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25</v>
          </cell>
          <cell r="V34">
            <v>68</v>
          </cell>
          <cell r="W34">
            <v>46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40</v>
          </cell>
          <cell r="O35">
            <v>23</v>
          </cell>
          <cell r="P35">
            <v>75</v>
          </cell>
          <cell r="Q35">
            <v>32</v>
          </cell>
          <cell r="R35">
            <v>15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41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48</v>
          </cell>
          <cell r="L36">
            <v>28</v>
          </cell>
          <cell r="M36">
            <v>16</v>
          </cell>
          <cell r="O36">
            <v>5</v>
          </cell>
          <cell r="P36">
            <v>23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63</v>
          </cell>
          <cell r="G38">
            <v>0</v>
          </cell>
          <cell r="H38">
            <v>0</v>
          </cell>
          <cell r="J38">
            <v>14</v>
          </cell>
          <cell r="K38">
            <v>60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34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10</v>
          </cell>
          <cell r="K39">
            <v>36</v>
          </cell>
          <cell r="L39">
            <v>28</v>
          </cell>
          <cell r="M39">
            <v>16</v>
          </cell>
          <cell r="O39">
            <v>5</v>
          </cell>
          <cell r="P39">
            <v>18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188</v>
          </cell>
          <cell r="E41">
            <v>211</v>
          </cell>
          <cell r="G41">
            <v>0</v>
          </cell>
          <cell r="H41">
            <v>2</v>
          </cell>
          <cell r="J41">
            <v>46</v>
          </cell>
          <cell r="K41">
            <v>216</v>
          </cell>
          <cell r="L41">
            <v>137</v>
          </cell>
          <cell r="M41">
            <v>83</v>
          </cell>
          <cell r="O41">
            <v>26</v>
          </cell>
          <cell r="P41">
            <v>105</v>
          </cell>
          <cell r="Q41">
            <v>57</v>
          </cell>
          <cell r="R41">
            <v>32</v>
          </cell>
          <cell r="S41">
            <v>20</v>
          </cell>
          <cell r="T41">
            <v>111</v>
          </cell>
          <cell r="U41">
            <v>45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165</v>
          </cell>
          <cell r="L42">
            <v>128</v>
          </cell>
          <cell r="M42">
            <v>82</v>
          </cell>
          <cell r="O42">
            <v>14</v>
          </cell>
          <cell r="P42">
            <v>72</v>
          </cell>
          <cell r="Q42">
            <v>54</v>
          </cell>
          <cell r="R42">
            <v>32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112</v>
          </cell>
          <cell r="G43">
            <v>1</v>
          </cell>
          <cell r="H43">
            <v>0</v>
          </cell>
          <cell r="J43">
            <v>25</v>
          </cell>
          <cell r="K43">
            <v>117</v>
          </cell>
          <cell r="L43">
            <v>77</v>
          </cell>
          <cell r="M43">
            <v>43</v>
          </cell>
          <cell r="O43">
            <v>16</v>
          </cell>
          <cell r="P43">
            <v>59</v>
          </cell>
          <cell r="Q43">
            <v>32</v>
          </cell>
          <cell r="R43">
            <v>15</v>
          </cell>
          <cell r="S43">
            <v>9</v>
          </cell>
          <cell r="T43">
            <v>58</v>
          </cell>
          <cell r="U43">
            <v>17</v>
          </cell>
          <cell r="V43">
            <v>45</v>
          </cell>
          <cell r="W43">
            <v>28</v>
          </cell>
        </row>
        <row r="44">
          <cell r="D44">
            <v>82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79</v>
          </cell>
          <cell r="M44">
            <v>43</v>
          </cell>
          <cell r="O44">
            <v>15</v>
          </cell>
          <cell r="P44">
            <v>34</v>
          </cell>
          <cell r="Q44">
            <v>33</v>
          </cell>
          <cell r="R44">
            <v>19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243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204</v>
          </cell>
          <cell r="M47">
            <v>121</v>
          </cell>
          <cell r="O47">
            <v>36</v>
          </cell>
          <cell r="P47">
            <v>118</v>
          </cell>
          <cell r="Q47">
            <v>89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72</v>
          </cell>
        </row>
        <row r="48">
          <cell r="D48">
            <v>195</v>
          </cell>
          <cell r="E48">
            <v>217</v>
          </cell>
          <cell r="G48">
            <v>5</v>
          </cell>
          <cell r="H48">
            <v>1</v>
          </cell>
          <cell r="J48">
            <v>45</v>
          </cell>
          <cell r="K48">
            <v>202</v>
          </cell>
          <cell r="L48">
            <v>165</v>
          </cell>
          <cell r="M48">
            <v>103</v>
          </cell>
          <cell r="O48">
            <v>25</v>
          </cell>
          <cell r="P48">
            <v>99</v>
          </cell>
          <cell r="Q48">
            <v>71</v>
          </cell>
          <cell r="R48">
            <v>45</v>
          </cell>
          <cell r="S48">
            <v>20</v>
          </cell>
          <cell r="T48">
            <v>103</v>
          </cell>
          <cell r="U48">
            <v>34</v>
          </cell>
          <cell r="V48">
            <v>94</v>
          </cell>
          <cell r="W48">
            <v>58</v>
          </cell>
        </row>
        <row r="49">
          <cell r="D49">
            <v>82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108</v>
          </cell>
          <cell r="L49">
            <v>67</v>
          </cell>
          <cell r="M49">
            <v>36</v>
          </cell>
          <cell r="O49">
            <v>5</v>
          </cell>
          <cell r="P49">
            <v>52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153</v>
          </cell>
          <cell r="E50">
            <v>169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118</v>
          </cell>
          <cell r="M50">
            <v>71</v>
          </cell>
          <cell r="O50">
            <v>18</v>
          </cell>
          <cell r="P50">
            <v>83</v>
          </cell>
          <cell r="Q50">
            <v>52</v>
          </cell>
          <cell r="R50">
            <v>29</v>
          </cell>
          <cell r="S50">
            <v>18</v>
          </cell>
          <cell r="T50">
            <v>85</v>
          </cell>
          <cell r="U50">
            <v>19</v>
          </cell>
          <cell r="V50">
            <v>66</v>
          </cell>
          <cell r="W50">
            <v>42</v>
          </cell>
        </row>
        <row r="51">
          <cell r="D51">
            <v>103</v>
          </cell>
          <cell r="E51">
            <v>115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79</v>
          </cell>
          <cell r="M51">
            <v>46</v>
          </cell>
          <cell r="O51">
            <v>10</v>
          </cell>
          <cell r="P51">
            <v>63</v>
          </cell>
          <cell r="Q51">
            <v>30</v>
          </cell>
          <cell r="R51">
            <v>16</v>
          </cell>
          <cell r="S51">
            <v>9</v>
          </cell>
          <cell r="T51">
            <v>57</v>
          </cell>
          <cell r="U51">
            <v>25</v>
          </cell>
          <cell r="V51">
            <v>49</v>
          </cell>
          <cell r="W51">
            <v>30</v>
          </cell>
        </row>
        <row r="52">
          <cell r="D52">
            <v>197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219</v>
          </cell>
          <cell r="L52">
            <v>171</v>
          </cell>
          <cell r="M52">
            <v>97</v>
          </cell>
          <cell r="O52">
            <v>13</v>
          </cell>
          <cell r="P52">
            <v>111</v>
          </cell>
          <cell r="Q52">
            <v>73</v>
          </cell>
          <cell r="R52">
            <v>41</v>
          </cell>
          <cell r="S52">
            <v>22</v>
          </cell>
          <cell r="T52">
            <v>108</v>
          </cell>
          <cell r="U52">
            <v>20</v>
          </cell>
          <cell r="V52">
            <v>98</v>
          </cell>
          <cell r="W52">
            <v>56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9</v>
          </cell>
          <cell r="K53">
            <v>49</v>
          </cell>
          <cell r="L53">
            <v>57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3</v>
          </cell>
          <cell r="T53">
            <v>20</v>
          </cell>
          <cell r="U53">
            <v>4</v>
          </cell>
          <cell r="V53">
            <v>33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97</v>
          </cell>
          <cell r="G55">
            <v>0</v>
          </cell>
          <cell r="H55">
            <v>1</v>
          </cell>
          <cell r="J55">
            <v>14</v>
          </cell>
          <cell r="K55">
            <v>88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57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42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5</v>
          </cell>
          <cell r="V56">
            <v>39</v>
          </cell>
          <cell r="W56">
            <v>25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25</v>
          </cell>
          <cell r="E58">
            <v>32</v>
          </cell>
          <cell r="G58">
            <v>0</v>
          </cell>
          <cell r="H58">
            <v>0</v>
          </cell>
          <cell r="J58">
            <v>6</v>
          </cell>
          <cell r="K58">
            <v>36</v>
          </cell>
          <cell r="L58">
            <v>15</v>
          </cell>
          <cell r="M58">
            <v>12</v>
          </cell>
          <cell r="O58">
            <v>4</v>
          </cell>
          <cell r="P58">
            <v>13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106</v>
          </cell>
          <cell r="L63">
            <v>83</v>
          </cell>
          <cell r="M63">
            <v>50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56</v>
          </cell>
          <cell r="U63">
            <v>15</v>
          </cell>
          <cell r="V63">
            <v>51</v>
          </cell>
          <cell r="W63">
            <v>36</v>
          </cell>
        </row>
        <row r="64">
          <cell r="D64">
            <v>65</v>
          </cell>
          <cell r="E64">
            <v>80</v>
          </cell>
          <cell r="G64">
            <v>0</v>
          </cell>
          <cell r="H64">
            <v>0</v>
          </cell>
          <cell r="J64">
            <v>9</v>
          </cell>
          <cell r="K64">
            <v>86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47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24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14</v>
          </cell>
        </row>
        <row r="67">
          <cell r="D67">
            <v>32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24</v>
          </cell>
          <cell r="M67">
            <v>17</v>
          </cell>
          <cell r="O67">
            <v>5</v>
          </cell>
          <cell r="P67">
            <v>13</v>
          </cell>
          <cell r="Q67">
            <v>14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26</v>
          </cell>
          <cell r="E68">
            <v>34</v>
          </cell>
          <cell r="G68">
            <v>0</v>
          </cell>
          <cell r="H68">
            <v>0</v>
          </cell>
          <cell r="J68">
            <v>5</v>
          </cell>
          <cell r="K68">
            <v>33</v>
          </cell>
          <cell r="L68">
            <v>22</v>
          </cell>
          <cell r="M68">
            <v>11</v>
          </cell>
          <cell r="O68">
            <v>1</v>
          </cell>
          <cell r="P68">
            <v>17</v>
          </cell>
          <cell r="Q68">
            <v>8</v>
          </cell>
          <cell r="R68">
            <v>3</v>
          </cell>
          <cell r="S68">
            <v>4</v>
          </cell>
          <cell r="T68">
            <v>16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51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58</v>
          </cell>
          <cell r="L70">
            <v>40</v>
          </cell>
          <cell r="M70">
            <v>28</v>
          </cell>
          <cell r="O70">
            <v>7</v>
          </cell>
          <cell r="P70">
            <v>28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32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22</v>
          </cell>
          <cell r="M71">
            <v>11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12</v>
          </cell>
          <cell r="W71">
            <v>5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9</v>
          </cell>
          <cell r="K72">
            <v>47</v>
          </cell>
          <cell r="L72">
            <v>28</v>
          </cell>
          <cell r="M72">
            <v>12</v>
          </cell>
          <cell r="O72">
            <v>2</v>
          </cell>
          <cell r="P72">
            <v>24</v>
          </cell>
          <cell r="Q72">
            <v>9</v>
          </cell>
          <cell r="R72">
            <v>2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16</v>
          </cell>
          <cell r="E74">
            <v>31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9</v>
          </cell>
          <cell r="R74">
            <v>5</v>
          </cell>
          <cell r="S74">
            <v>2</v>
          </cell>
          <cell r="T74">
            <v>11</v>
          </cell>
          <cell r="U74">
            <v>4</v>
          </cell>
          <cell r="V74">
            <v>18</v>
          </cell>
          <cell r="W74">
            <v>13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2</v>
          </cell>
          <cell r="K77">
            <v>42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2</v>
          </cell>
          <cell r="T77">
            <v>23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27</v>
          </cell>
          <cell r="G78">
            <v>0</v>
          </cell>
          <cell r="H78">
            <v>1</v>
          </cell>
          <cell r="J78">
            <v>5</v>
          </cell>
          <cell r="K78">
            <v>23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14</v>
          </cell>
          <cell r="U78">
            <v>9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27</v>
          </cell>
          <cell r="G81">
            <v>0</v>
          </cell>
          <cell r="H81">
            <v>0</v>
          </cell>
          <cell r="J81">
            <v>3</v>
          </cell>
          <cell r="K81">
            <v>21</v>
          </cell>
          <cell r="L81">
            <v>20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1</v>
          </cell>
          <cell r="T81">
            <v>11</v>
          </cell>
          <cell r="U81">
            <v>1</v>
          </cell>
          <cell r="V81">
            <v>15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13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57</v>
          </cell>
          <cell r="L86">
            <v>20</v>
          </cell>
          <cell r="M86">
            <v>11</v>
          </cell>
          <cell r="O86">
            <v>1</v>
          </cell>
          <cell r="P86">
            <v>4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70</v>
          </cell>
          <cell r="E90">
            <v>81</v>
          </cell>
          <cell r="G90">
            <v>1</v>
          </cell>
          <cell r="H90">
            <v>0</v>
          </cell>
          <cell r="J90">
            <v>14</v>
          </cell>
          <cell r="K90">
            <v>68</v>
          </cell>
          <cell r="L90">
            <v>69</v>
          </cell>
          <cell r="M90">
            <v>61</v>
          </cell>
          <cell r="O90">
            <v>6</v>
          </cell>
          <cell r="P90">
            <v>37</v>
          </cell>
          <cell r="Q90">
            <v>27</v>
          </cell>
          <cell r="R90">
            <v>23</v>
          </cell>
          <cell r="S90">
            <v>8</v>
          </cell>
          <cell r="T90">
            <v>31</v>
          </cell>
          <cell r="U90">
            <v>8</v>
          </cell>
          <cell r="V90">
            <v>42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78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45</v>
          </cell>
          <cell r="M92">
            <v>28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31</v>
          </cell>
          <cell r="W92">
            <v>20</v>
          </cell>
        </row>
        <row r="93">
          <cell r="D93">
            <v>49</v>
          </cell>
          <cell r="E93">
            <v>60</v>
          </cell>
          <cell r="G93">
            <v>0</v>
          </cell>
          <cell r="H93">
            <v>2</v>
          </cell>
          <cell r="J93">
            <v>12</v>
          </cell>
          <cell r="K93">
            <v>61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34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17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12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31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25</v>
          </cell>
          <cell r="M97">
            <v>11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14</v>
          </cell>
          <cell r="W97">
            <v>8</v>
          </cell>
        </row>
        <row r="98">
          <cell r="D98">
            <v>54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57</v>
          </cell>
          <cell r="L98">
            <v>38</v>
          </cell>
          <cell r="M98">
            <v>25</v>
          </cell>
          <cell r="O98">
            <v>7</v>
          </cell>
          <cell r="P98">
            <v>30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2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40</v>
          </cell>
          <cell r="G103">
            <v>0</v>
          </cell>
          <cell r="H103">
            <v>1</v>
          </cell>
          <cell r="J103">
            <v>10</v>
          </cell>
          <cell r="K103">
            <v>25</v>
          </cell>
          <cell r="L103">
            <v>33</v>
          </cell>
          <cell r="M103">
            <v>18</v>
          </cell>
          <cell r="O103">
            <v>7</v>
          </cell>
          <cell r="P103">
            <v>8</v>
          </cell>
          <cell r="Q103">
            <v>13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20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352</v>
          </cell>
          <cell r="E112">
            <v>372</v>
          </cell>
          <cell r="G112">
            <v>1</v>
          </cell>
          <cell r="H112">
            <v>3</v>
          </cell>
          <cell r="J112">
            <v>62</v>
          </cell>
          <cell r="K112">
            <v>374</v>
          </cell>
          <cell r="L112">
            <v>288</v>
          </cell>
          <cell r="M112">
            <v>155</v>
          </cell>
          <cell r="O112">
            <v>28</v>
          </cell>
          <cell r="P112">
            <v>192</v>
          </cell>
          <cell r="Q112">
            <v>132</v>
          </cell>
          <cell r="R112">
            <v>70</v>
          </cell>
          <cell r="S112">
            <v>34</v>
          </cell>
          <cell r="T112">
            <v>182</v>
          </cell>
          <cell r="U112">
            <v>44</v>
          </cell>
          <cell r="V112">
            <v>156</v>
          </cell>
          <cell r="W112">
            <v>85</v>
          </cell>
        </row>
        <row r="113">
          <cell r="D113">
            <v>112</v>
          </cell>
          <cell r="E113">
            <v>188</v>
          </cell>
          <cell r="G113">
            <v>2</v>
          </cell>
          <cell r="H113">
            <v>3</v>
          </cell>
          <cell r="J113">
            <v>22</v>
          </cell>
          <cell r="K113">
            <v>115</v>
          </cell>
          <cell r="L113">
            <v>163</v>
          </cell>
          <cell r="M113">
            <v>108</v>
          </cell>
          <cell r="O113">
            <v>9</v>
          </cell>
          <cell r="P113">
            <v>47</v>
          </cell>
          <cell r="Q113">
            <v>56</v>
          </cell>
          <cell r="R113">
            <v>38</v>
          </cell>
          <cell r="S113">
            <v>13</v>
          </cell>
          <cell r="T113">
            <v>68</v>
          </cell>
          <cell r="U113">
            <v>18</v>
          </cell>
          <cell r="V113">
            <v>107</v>
          </cell>
          <cell r="W113">
            <v>70</v>
          </cell>
        </row>
        <row r="114">
          <cell r="D114">
            <v>295</v>
          </cell>
          <cell r="E114">
            <v>336</v>
          </cell>
          <cell r="G114">
            <v>0</v>
          </cell>
          <cell r="H114">
            <v>3</v>
          </cell>
          <cell r="J114">
            <v>71</v>
          </cell>
          <cell r="K114">
            <v>324</v>
          </cell>
          <cell r="L114">
            <v>236</v>
          </cell>
          <cell r="M114">
            <v>126</v>
          </cell>
          <cell r="O114">
            <v>44</v>
          </cell>
          <cell r="P114">
            <v>148</v>
          </cell>
          <cell r="Q114">
            <v>103</v>
          </cell>
          <cell r="R114">
            <v>47</v>
          </cell>
          <cell r="S114">
            <v>27</v>
          </cell>
          <cell r="T114">
            <v>176</v>
          </cell>
          <cell r="U114">
            <v>39</v>
          </cell>
          <cell r="V114">
            <v>133</v>
          </cell>
          <cell r="W114">
            <v>79</v>
          </cell>
        </row>
        <row r="115">
          <cell r="D115">
            <v>224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243</v>
          </cell>
          <cell r="L115">
            <v>181</v>
          </cell>
          <cell r="M115">
            <v>110</v>
          </cell>
          <cell r="O115">
            <v>19</v>
          </cell>
          <cell r="P115">
            <v>127</v>
          </cell>
          <cell r="Q115">
            <v>78</v>
          </cell>
          <cell r="R115">
            <v>45</v>
          </cell>
          <cell r="S115">
            <v>17</v>
          </cell>
          <cell r="T115">
            <v>116</v>
          </cell>
          <cell r="U115">
            <v>17</v>
          </cell>
          <cell r="V115">
            <v>103</v>
          </cell>
          <cell r="W115">
            <v>65</v>
          </cell>
        </row>
        <row r="116">
          <cell r="D116">
            <v>114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111</v>
          </cell>
          <cell r="L116">
            <v>121</v>
          </cell>
          <cell r="M116">
            <v>68</v>
          </cell>
          <cell r="O116">
            <v>9</v>
          </cell>
          <cell r="P116">
            <v>54</v>
          </cell>
          <cell r="Q116">
            <v>51</v>
          </cell>
          <cell r="R116">
            <v>26</v>
          </cell>
          <cell r="S116">
            <v>14</v>
          </cell>
          <cell r="T116">
            <v>57</v>
          </cell>
          <cell r="U116">
            <v>16</v>
          </cell>
          <cell r="V116">
            <v>70</v>
          </cell>
          <cell r="W116">
            <v>42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15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10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139</v>
          </cell>
          <cell r="L119">
            <v>110</v>
          </cell>
          <cell r="M119">
            <v>68</v>
          </cell>
          <cell r="O119">
            <v>8</v>
          </cell>
          <cell r="P119">
            <v>82</v>
          </cell>
          <cell r="Q119">
            <v>46</v>
          </cell>
          <cell r="R119">
            <v>29</v>
          </cell>
          <cell r="S119">
            <v>8</v>
          </cell>
          <cell r="T119">
            <v>57</v>
          </cell>
          <cell r="U119">
            <v>11</v>
          </cell>
          <cell r="V119">
            <v>64</v>
          </cell>
          <cell r="W119">
            <v>39</v>
          </cell>
        </row>
        <row r="120">
          <cell r="D120">
            <v>78</v>
          </cell>
          <cell r="E120">
            <v>69</v>
          </cell>
          <cell r="G120">
            <v>2</v>
          </cell>
          <cell r="H120">
            <v>1</v>
          </cell>
          <cell r="J120">
            <v>5</v>
          </cell>
          <cell r="K120">
            <v>75</v>
          </cell>
          <cell r="L120">
            <v>67</v>
          </cell>
          <cell r="M120">
            <v>38</v>
          </cell>
          <cell r="O120">
            <v>4</v>
          </cell>
          <cell r="P120">
            <v>44</v>
          </cell>
          <cell r="Q120">
            <v>30</v>
          </cell>
          <cell r="R120">
            <v>15</v>
          </cell>
          <cell r="S120">
            <v>1</v>
          </cell>
          <cell r="T120">
            <v>31</v>
          </cell>
          <cell r="U120">
            <v>5</v>
          </cell>
          <cell r="V120">
            <v>37</v>
          </cell>
          <cell r="W120">
            <v>23</v>
          </cell>
        </row>
        <row r="121">
          <cell r="D121">
            <v>90</v>
          </cell>
          <cell r="E121">
            <v>99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108</v>
          </cell>
          <cell r="M121">
            <v>68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61</v>
          </cell>
          <cell r="W121">
            <v>40</v>
          </cell>
        </row>
        <row r="122">
          <cell r="D122">
            <v>63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71</v>
          </cell>
          <cell r="L122">
            <v>56</v>
          </cell>
          <cell r="M122">
            <v>33</v>
          </cell>
          <cell r="O122">
            <v>8</v>
          </cell>
          <cell r="P122">
            <v>35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53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29</v>
          </cell>
          <cell r="M123">
            <v>19</v>
          </cell>
          <cell r="O123">
            <v>9</v>
          </cell>
          <cell r="P123">
            <v>31</v>
          </cell>
          <cell r="Q123">
            <v>13</v>
          </cell>
          <cell r="R123">
            <v>9</v>
          </cell>
          <cell r="S123">
            <v>10</v>
          </cell>
          <cell r="T123">
            <v>34</v>
          </cell>
          <cell r="U123">
            <v>14</v>
          </cell>
          <cell r="V123">
            <v>16</v>
          </cell>
          <cell r="W123">
            <v>10</v>
          </cell>
        </row>
        <row r="124">
          <cell r="D124">
            <v>68</v>
          </cell>
          <cell r="E124">
            <v>88</v>
          </cell>
          <cell r="G124">
            <v>0</v>
          </cell>
          <cell r="H124">
            <v>0</v>
          </cell>
          <cell r="J124">
            <v>19</v>
          </cell>
          <cell r="K124">
            <v>81</v>
          </cell>
          <cell r="L124">
            <v>56</v>
          </cell>
          <cell r="M124">
            <v>30</v>
          </cell>
          <cell r="O124">
            <v>7</v>
          </cell>
          <cell r="P124">
            <v>36</v>
          </cell>
          <cell r="Q124">
            <v>25</v>
          </cell>
          <cell r="R124">
            <v>11</v>
          </cell>
          <cell r="S124">
            <v>12</v>
          </cell>
          <cell r="T124">
            <v>45</v>
          </cell>
          <cell r="U124">
            <v>13</v>
          </cell>
          <cell r="V124">
            <v>31</v>
          </cell>
          <cell r="W124">
            <v>19</v>
          </cell>
        </row>
        <row r="125">
          <cell r="D125">
            <v>128</v>
          </cell>
          <cell r="E125">
            <v>143</v>
          </cell>
          <cell r="G125">
            <v>1</v>
          </cell>
          <cell r="H125">
            <v>1</v>
          </cell>
          <cell r="J125">
            <v>14</v>
          </cell>
          <cell r="K125">
            <v>138</v>
          </cell>
          <cell r="L125">
            <v>119</v>
          </cell>
          <cell r="M125">
            <v>61</v>
          </cell>
          <cell r="O125">
            <v>4</v>
          </cell>
          <cell r="P125">
            <v>79</v>
          </cell>
          <cell r="Q125">
            <v>45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304</v>
          </cell>
          <cell r="E126">
            <v>354</v>
          </cell>
          <cell r="G126">
            <v>2</v>
          </cell>
          <cell r="H126">
            <v>1</v>
          </cell>
          <cell r="J126">
            <v>81</v>
          </cell>
          <cell r="K126">
            <v>384</v>
          </cell>
          <cell r="L126">
            <v>193</v>
          </cell>
          <cell r="M126">
            <v>105</v>
          </cell>
          <cell r="O126">
            <v>41</v>
          </cell>
          <cell r="P126">
            <v>186</v>
          </cell>
          <cell r="Q126">
            <v>77</v>
          </cell>
          <cell r="R126">
            <v>39</v>
          </cell>
          <cell r="S126">
            <v>40</v>
          </cell>
          <cell r="T126">
            <v>198</v>
          </cell>
          <cell r="U126">
            <v>62</v>
          </cell>
          <cell r="V126">
            <v>116</v>
          </cell>
          <cell r="W126">
            <v>66</v>
          </cell>
        </row>
        <row r="127">
          <cell r="D127">
            <v>102</v>
          </cell>
          <cell r="E127">
            <v>103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83</v>
          </cell>
          <cell r="M127">
            <v>46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48</v>
          </cell>
          <cell r="W127">
            <v>29</v>
          </cell>
        </row>
        <row r="128">
          <cell r="D128">
            <v>112</v>
          </cell>
          <cell r="E128">
            <v>166</v>
          </cell>
          <cell r="G128">
            <v>4</v>
          </cell>
          <cell r="H128">
            <v>0</v>
          </cell>
          <cell r="J128">
            <v>27</v>
          </cell>
          <cell r="K128">
            <v>145</v>
          </cell>
          <cell r="L128">
            <v>106</v>
          </cell>
          <cell r="M128">
            <v>54</v>
          </cell>
          <cell r="O128">
            <v>10</v>
          </cell>
          <cell r="P128">
            <v>61</v>
          </cell>
          <cell r="Q128">
            <v>41</v>
          </cell>
          <cell r="R128">
            <v>21</v>
          </cell>
          <cell r="S128">
            <v>17</v>
          </cell>
          <cell r="T128">
            <v>84</v>
          </cell>
          <cell r="U128">
            <v>26</v>
          </cell>
          <cell r="V128">
            <v>65</v>
          </cell>
          <cell r="W128">
            <v>33</v>
          </cell>
        </row>
        <row r="129">
          <cell r="D129">
            <v>214</v>
          </cell>
          <cell r="E129">
            <v>233</v>
          </cell>
          <cell r="G129">
            <v>2</v>
          </cell>
          <cell r="H129">
            <v>3</v>
          </cell>
          <cell r="J129">
            <v>57</v>
          </cell>
          <cell r="K129">
            <v>304</v>
          </cell>
          <cell r="L129">
            <v>86</v>
          </cell>
          <cell r="M129">
            <v>45</v>
          </cell>
          <cell r="O129">
            <v>23</v>
          </cell>
          <cell r="P129">
            <v>155</v>
          </cell>
          <cell r="Q129">
            <v>36</v>
          </cell>
          <cell r="R129">
            <v>16</v>
          </cell>
          <cell r="S129">
            <v>34</v>
          </cell>
          <cell r="T129">
            <v>149</v>
          </cell>
          <cell r="U129">
            <v>31</v>
          </cell>
          <cell r="V129">
            <v>50</v>
          </cell>
          <cell r="W129">
            <v>29</v>
          </cell>
        </row>
        <row r="130">
          <cell r="D130">
            <v>69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114</v>
          </cell>
          <cell r="M130">
            <v>73</v>
          </cell>
          <cell r="O130">
            <v>7</v>
          </cell>
          <cell r="P130">
            <v>26</v>
          </cell>
          <cell r="Q130">
            <v>36</v>
          </cell>
          <cell r="R130">
            <v>18</v>
          </cell>
          <cell r="S130">
            <v>8</v>
          </cell>
          <cell r="T130">
            <v>30</v>
          </cell>
          <cell r="U130">
            <v>5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35</v>
          </cell>
          <cell r="L133">
            <v>40</v>
          </cell>
          <cell r="M133">
            <v>22</v>
          </cell>
          <cell r="O133">
            <v>2</v>
          </cell>
          <cell r="P133">
            <v>16</v>
          </cell>
          <cell r="Q133">
            <v>16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29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33</v>
          </cell>
          <cell r="M135">
            <v>25</v>
          </cell>
          <cell r="O135">
            <v>1</v>
          </cell>
          <cell r="P135">
            <v>19</v>
          </cell>
          <cell r="Q135">
            <v>9</v>
          </cell>
          <cell r="R135">
            <v>6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150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45</v>
          </cell>
          <cell r="M137">
            <v>22</v>
          </cell>
          <cell r="O137">
            <v>6</v>
          </cell>
          <cell r="P137">
            <v>125</v>
          </cell>
          <cell r="Q137">
            <v>19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27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21</v>
          </cell>
          <cell r="L138">
            <v>40</v>
          </cell>
          <cell r="M138">
            <v>28</v>
          </cell>
          <cell r="O138">
            <v>0</v>
          </cell>
          <cell r="P138">
            <v>9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17</v>
          </cell>
        </row>
        <row r="139">
          <cell r="D139">
            <v>17</v>
          </cell>
          <cell r="E139">
            <v>20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23</v>
          </cell>
          <cell r="M139">
            <v>15</v>
          </cell>
          <cell r="O139">
            <v>0</v>
          </cell>
          <cell r="P139">
            <v>8</v>
          </cell>
          <cell r="Q139">
            <v>9</v>
          </cell>
          <cell r="R139">
            <v>6</v>
          </cell>
          <cell r="S139">
            <v>1</v>
          </cell>
          <cell r="T139">
            <v>5</v>
          </cell>
          <cell r="U139">
            <v>0</v>
          </cell>
          <cell r="V139">
            <v>14</v>
          </cell>
          <cell r="W139">
            <v>9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98</v>
          </cell>
          <cell r="E144">
            <v>148</v>
          </cell>
          <cell r="G144">
            <v>0</v>
          </cell>
          <cell r="H144">
            <v>2</v>
          </cell>
          <cell r="J144">
            <v>16</v>
          </cell>
          <cell r="K144">
            <v>125</v>
          </cell>
          <cell r="L144">
            <v>105</v>
          </cell>
          <cell r="M144">
            <v>65</v>
          </cell>
          <cell r="O144">
            <v>11</v>
          </cell>
          <cell r="P144">
            <v>46</v>
          </cell>
          <cell r="Q144">
            <v>41</v>
          </cell>
          <cell r="R144">
            <v>25</v>
          </cell>
          <cell r="S144">
            <v>5</v>
          </cell>
          <cell r="T144">
            <v>79</v>
          </cell>
          <cell r="U144">
            <v>37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42</v>
          </cell>
          <cell r="G146">
            <v>0</v>
          </cell>
          <cell r="H146">
            <v>0</v>
          </cell>
          <cell r="J146">
            <v>8</v>
          </cell>
          <cell r="K146">
            <v>43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22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25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20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30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26</v>
          </cell>
          <cell r="L149">
            <v>40</v>
          </cell>
          <cell r="M149">
            <v>23</v>
          </cell>
          <cell r="O149">
            <v>3</v>
          </cell>
          <cell r="P149">
            <v>13</v>
          </cell>
          <cell r="Q149">
            <v>14</v>
          </cell>
          <cell r="R149">
            <v>8</v>
          </cell>
          <cell r="S149">
            <v>3</v>
          </cell>
          <cell r="T149">
            <v>13</v>
          </cell>
          <cell r="U149">
            <v>3</v>
          </cell>
          <cell r="V149">
            <v>26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63</v>
          </cell>
          <cell r="E151">
            <v>76</v>
          </cell>
          <cell r="G151">
            <v>0</v>
          </cell>
          <cell r="H151">
            <v>1</v>
          </cell>
          <cell r="J151">
            <v>10</v>
          </cell>
          <cell r="K151">
            <v>52</v>
          </cell>
          <cell r="L151">
            <v>77</v>
          </cell>
          <cell r="M151">
            <v>42</v>
          </cell>
          <cell r="O151">
            <v>3</v>
          </cell>
          <cell r="P151">
            <v>27</v>
          </cell>
          <cell r="Q151">
            <v>33</v>
          </cell>
          <cell r="R151">
            <v>20</v>
          </cell>
          <cell r="S151">
            <v>7</v>
          </cell>
          <cell r="T151">
            <v>25</v>
          </cell>
          <cell r="U151">
            <v>5</v>
          </cell>
          <cell r="V151">
            <v>44</v>
          </cell>
          <cell r="W151">
            <v>22</v>
          </cell>
        </row>
        <row r="152">
          <cell r="D152">
            <v>213</v>
          </cell>
          <cell r="E152">
            <v>141</v>
          </cell>
          <cell r="G152">
            <v>1</v>
          </cell>
          <cell r="H152">
            <v>6</v>
          </cell>
          <cell r="J152">
            <v>14</v>
          </cell>
          <cell r="K152">
            <v>181</v>
          </cell>
          <cell r="L152">
            <v>159</v>
          </cell>
          <cell r="M152">
            <v>81</v>
          </cell>
          <cell r="O152">
            <v>5</v>
          </cell>
          <cell r="P152">
            <v>141</v>
          </cell>
          <cell r="Q152">
            <v>67</v>
          </cell>
          <cell r="R152">
            <v>34</v>
          </cell>
          <cell r="S152">
            <v>9</v>
          </cell>
          <cell r="T152">
            <v>40</v>
          </cell>
          <cell r="U152">
            <v>11</v>
          </cell>
          <cell r="V152">
            <v>92</v>
          </cell>
          <cell r="W152">
            <v>47</v>
          </cell>
        </row>
        <row r="153">
          <cell r="D153">
            <v>125</v>
          </cell>
          <cell r="E153">
            <v>107</v>
          </cell>
          <cell r="G153">
            <v>2</v>
          </cell>
          <cell r="H153">
            <v>2</v>
          </cell>
          <cell r="J153">
            <v>8</v>
          </cell>
          <cell r="K153">
            <v>129</v>
          </cell>
          <cell r="L153">
            <v>95</v>
          </cell>
          <cell r="M153">
            <v>55</v>
          </cell>
          <cell r="O153">
            <v>5</v>
          </cell>
          <cell r="P153">
            <v>78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53</v>
          </cell>
          <cell r="W153">
            <v>35</v>
          </cell>
        </row>
        <row r="154">
          <cell r="D154">
            <v>139</v>
          </cell>
          <cell r="E154">
            <v>171</v>
          </cell>
          <cell r="G154">
            <v>0</v>
          </cell>
          <cell r="H154">
            <v>0</v>
          </cell>
          <cell r="J154">
            <v>26</v>
          </cell>
          <cell r="K154">
            <v>134</v>
          </cell>
          <cell r="L154">
            <v>150</v>
          </cell>
          <cell r="M154">
            <v>80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66</v>
          </cell>
          <cell r="U154">
            <v>17</v>
          </cell>
          <cell r="V154">
            <v>91</v>
          </cell>
          <cell r="W154">
            <v>50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18</v>
          </cell>
          <cell r="E157">
            <v>23</v>
          </cell>
          <cell r="G157">
            <v>2</v>
          </cell>
          <cell r="H157">
            <v>7</v>
          </cell>
          <cell r="J157">
            <v>0</v>
          </cell>
          <cell r="K157">
            <v>26</v>
          </cell>
          <cell r="L157">
            <v>15</v>
          </cell>
          <cell r="M157">
            <v>8</v>
          </cell>
          <cell r="O157">
            <v>0</v>
          </cell>
          <cell r="P157">
            <v>11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8</v>
          </cell>
          <cell r="W157">
            <v>7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27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15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21</v>
          </cell>
          <cell r="L160">
            <v>47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12</v>
          </cell>
          <cell r="U160">
            <v>1</v>
          </cell>
          <cell r="V160">
            <v>30</v>
          </cell>
          <cell r="W160">
            <v>21</v>
          </cell>
        </row>
        <row r="161">
          <cell r="D161">
            <v>48</v>
          </cell>
          <cell r="E161">
            <v>58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61</v>
          </cell>
          <cell r="M161">
            <v>38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38</v>
          </cell>
          <cell r="W161">
            <v>25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39</v>
          </cell>
          <cell r="E163">
            <v>45</v>
          </cell>
          <cell r="G163">
            <v>1</v>
          </cell>
          <cell r="H163">
            <v>5</v>
          </cell>
          <cell r="J163">
            <v>3</v>
          </cell>
          <cell r="K163">
            <v>35</v>
          </cell>
          <cell r="L163">
            <v>46</v>
          </cell>
          <cell r="M163">
            <v>28</v>
          </cell>
          <cell r="O163">
            <v>2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47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33</v>
          </cell>
          <cell r="L165">
            <v>66</v>
          </cell>
          <cell r="M165">
            <v>45</v>
          </cell>
          <cell r="O165">
            <v>3</v>
          </cell>
          <cell r="P165">
            <v>20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63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57</v>
          </cell>
          <cell r="L168">
            <v>60</v>
          </cell>
          <cell r="M168">
            <v>33</v>
          </cell>
          <cell r="O168">
            <v>5</v>
          </cell>
          <cell r="P168">
            <v>33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22</v>
          </cell>
        </row>
        <row r="169">
          <cell r="D169">
            <v>263</v>
          </cell>
          <cell r="E169">
            <v>319</v>
          </cell>
          <cell r="G169">
            <v>5</v>
          </cell>
          <cell r="H169">
            <v>10</v>
          </cell>
          <cell r="J169">
            <v>57</v>
          </cell>
          <cell r="K169">
            <v>358</v>
          </cell>
          <cell r="L169">
            <v>167</v>
          </cell>
          <cell r="M169">
            <v>87</v>
          </cell>
          <cell r="O169">
            <v>30</v>
          </cell>
          <cell r="P169">
            <v>162</v>
          </cell>
          <cell r="Q169">
            <v>71</v>
          </cell>
          <cell r="R169">
            <v>36</v>
          </cell>
          <cell r="S169">
            <v>27</v>
          </cell>
          <cell r="T169">
            <v>196</v>
          </cell>
          <cell r="U169">
            <v>67</v>
          </cell>
          <cell r="V169">
            <v>96</v>
          </cell>
          <cell r="W169">
            <v>51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38</v>
          </cell>
          <cell r="L170">
            <v>27</v>
          </cell>
          <cell r="M170">
            <v>16</v>
          </cell>
          <cell r="O170">
            <v>0</v>
          </cell>
          <cell r="P170">
            <v>19</v>
          </cell>
          <cell r="Q170">
            <v>10</v>
          </cell>
          <cell r="R170">
            <v>3</v>
          </cell>
          <cell r="S170">
            <v>3</v>
          </cell>
          <cell r="T170">
            <v>19</v>
          </cell>
          <cell r="U170">
            <v>8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39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30</v>
          </cell>
          <cell r="M172">
            <v>23</v>
          </cell>
          <cell r="O172">
            <v>2</v>
          </cell>
          <cell r="P172">
            <v>27</v>
          </cell>
          <cell r="Q172">
            <v>10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105</v>
          </cell>
          <cell r="E174">
            <v>125</v>
          </cell>
          <cell r="G174">
            <v>0</v>
          </cell>
          <cell r="H174">
            <v>4</v>
          </cell>
          <cell r="J174">
            <v>15</v>
          </cell>
          <cell r="K174">
            <v>111</v>
          </cell>
          <cell r="L174">
            <v>104</v>
          </cell>
          <cell r="M174">
            <v>51</v>
          </cell>
          <cell r="O174">
            <v>7</v>
          </cell>
          <cell r="P174">
            <v>54</v>
          </cell>
          <cell r="Q174">
            <v>44</v>
          </cell>
          <cell r="R174">
            <v>22</v>
          </cell>
          <cell r="S174">
            <v>8</v>
          </cell>
          <cell r="T174">
            <v>57</v>
          </cell>
          <cell r="U174">
            <v>17</v>
          </cell>
          <cell r="V174">
            <v>60</v>
          </cell>
          <cell r="W174">
            <v>29</v>
          </cell>
        </row>
        <row r="175">
          <cell r="D175">
            <v>158</v>
          </cell>
          <cell r="E175">
            <v>204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184</v>
          </cell>
          <cell r="M175">
            <v>136</v>
          </cell>
          <cell r="O175">
            <v>9</v>
          </cell>
          <cell r="P175">
            <v>81</v>
          </cell>
          <cell r="Q175">
            <v>68</v>
          </cell>
          <cell r="R175">
            <v>38</v>
          </cell>
          <cell r="S175">
            <v>6</v>
          </cell>
          <cell r="T175">
            <v>82</v>
          </cell>
          <cell r="U175">
            <v>28</v>
          </cell>
          <cell r="V175">
            <v>116</v>
          </cell>
          <cell r="W175">
            <v>98</v>
          </cell>
        </row>
        <row r="176">
          <cell r="D176">
            <v>207</v>
          </cell>
          <cell r="E176">
            <v>282</v>
          </cell>
          <cell r="G176">
            <v>0</v>
          </cell>
          <cell r="H176">
            <v>5</v>
          </cell>
          <cell r="J176">
            <v>74</v>
          </cell>
          <cell r="K176">
            <v>261</v>
          </cell>
          <cell r="L176">
            <v>154</v>
          </cell>
          <cell r="M176">
            <v>82</v>
          </cell>
          <cell r="O176">
            <v>41</v>
          </cell>
          <cell r="P176">
            <v>112</v>
          </cell>
          <cell r="Q176">
            <v>54</v>
          </cell>
          <cell r="R176">
            <v>27</v>
          </cell>
          <cell r="S176">
            <v>33</v>
          </cell>
          <cell r="T176">
            <v>149</v>
          </cell>
          <cell r="U176">
            <v>44</v>
          </cell>
          <cell r="V176">
            <v>100</v>
          </cell>
          <cell r="W176">
            <v>55</v>
          </cell>
        </row>
        <row r="177">
          <cell r="D177">
            <v>139</v>
          </cell>
          <cell r="E177">
            <v>146</v>
          </cell>
          <cell r="G177">
            <v>2</v>
          </cell>
          <cell r="H177">
            <v>0</v>
          </cell>
          <cell r="J177">
            <v>28</v>
          </cell>
          <cell r="K177">
            <v>152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12</v>
          </cell>
          <cell r="T177">
            <v>74</v>
          </cell>
          <cell r="U177">
            <v>17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57</v>
          </cell>
          <cell r="E179">
            <v>62</v>
          </cell>
          <cell r="G179">
            <v>0</v>
          </cell>
          <cell r="H179">
            <v>0</v>
          </cell>
          <cell r="J179">
            <v>17</v>
          </cell>
          <cell r="K179">
            <v>69</v>
          </cell>
          <cell r="L179">
            <v>33</v>
          </cell>
          <cell r="M179">
            <v>17</v>
          </cell>
          <cell r="O179">
            <v>8</v>
          </cell>
          <cell r="P179">
            <v>36</v>
          </cell>
          <cell r="Q179">
            <v>13</v>
          </cell>
          <cell r="R179">
            <v>6</v>
          </cell>
          <cell r="S179">
            <v>9</v>
          </cell>
          <cell r="T179">
            <v>33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277</v>
          </cell>
          <cell r="E180">
            <v>349</v>
          </cell>
          <cell r="G180">
            <v>2</v>
          </cell>
          <cell r="H180">
            <v>2</v>
          </cell>
          <cell r="J180">
            <v>80</v>
          </cell>
          <cell r="K180">
            <v>309</v>
          </cell>
          <cell r="L180">
            <v>237</v>
          </cell>
          <cell r="M180">
            <v>117</v>
          </cell>
          <cell r="O180">
            <v>34</v>
          </cell>
          <cell r="P180">
            <v>145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50</v>
          </cell>
          <cell r="V180">
            <v>139</v>
          </cell>
          <cell r="W180">
            <v>70</v>
          </cell>
        </row>
        <row r="181">
          <cell r="D181">
            <v>124</v>
          </cell>
          <cell r="E181">
            <v>160</v>
          </cell>
          <cell r="G181">
            <v>3</v>
          </cell>
          <cell r="H181">
            <v>0</v>
          </cell>
          <cell r="J181">
            <v>19</v>
          </cell>
          <cell r="K181">
            <v>107</v>
          </cell>
          <cell r="L181">
            <v>158</v>
          </cell>
          <cell r="M181">
            <v>99</v>
          </cell>
          <cell r="O181">
            <v>13</v>
          </cell>
          <cell r="P181">
            <v>57</v>
          </cell>
          <cell r="Q181">
            <v>54</v>
          </cell>
          <cell r="R181">
            <v>26</v>
          </cell>
          <cell r="S181">
            <v>6</v>
          </cell>
          <cell r="T181">
            <v>50</v>
          </cell>
          <cell r="U181">
            <v>14</v>
          </cell>
          <cell r="V181">
            <v>104</v>
          </cell>
          <cell r="W181">
            <v>73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33</v>
          </cell>
          <cell r="L186">
            <v>46</v>
          </cell>
          <cell r="M186">
            <v>28</v>
          </cell>
          <cell r="O186">
            <v>3</v>
          </cell>
          <cell r="P186">
            <v>14</v>
          </cell>
          <cell r="Q186">
            <v>16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27</v>
          </cell>
          <cell r="L187">
            <v>33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14</v>
          </cell>
          <cell r="U187">
            <v>4</v>
          </cell>
          <cell r="V187">
            <v>22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79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88</v>
          </cell>
          <cell r="L189">
            <v>88</v>
          </cell>
          <cell r="M189">
            <v>62</v>
          </cell>
          <cell r="O189">
            <v>3</v>
          </cell>
          <cell r="P189">
            <v>46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51</v>
          </cell>
          <cell r="E190">
            <v>61</v>
          </cell>
          <cell r="G190">
            <v>0</v>
          </cell>
          <cell r="H190">
            <v>1</v>
          </cell>
          <cell r="J190">
            <v>7</v>
          </cell>
          <cell r="K190">
            <v>42</v>
          </cell>
          <cell r="L190">
            <v>63</v>
          </cell>
          <cell r="M190">
            <v>35</v>
          </cell>
          <cell r="O190">
            <v>3</v>
          </cell>
          <cell r="P190">
            <v>23</v>
          </cell>
          <cell r="Q190">
            <v>25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58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43</v>
          </cell>
          <cell r="M191">
            <v>22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24</v>
          </cell>
          <cell r="W191">
            <v>10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39</v>
          </cell>
          <cell r="E193">
            <v>61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58</v>
          </cell>
          <cell r="M193">
            <v>34</v>
          </cell>
          <cell r="O193">
            <v>2</v>
          </cell>
          <cell r="P193">
            <v>18</v>
          </cell>
          <cell r="Q193">
            <v>19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39</v>
          </cell>
          <cell r="W193">
            <v>24</v>
          </cell>
        </row>
        <row r="194">
          <cell r="D194">
            <v>249</v>
          </cell>
          <cell r="E194">
            <v>251</v>
          </cell>
          <cell r="G194">
            <v>6</v>
          </cell>
          <cell r="H194">
            <v>0</v>
          </cell>
          <cell r="J194">
            <v>43</v>
          </cell>
          <cell r="K194">
            <v>272</v>
          </cell>
          <cell r="L194">
            <v>185</v>
          </cell>
          <cell r="M194">
            <v>91</v>
          </cell>
          <cell r="O194">
            <v>22</v>
          </cell>
          <cell r="P194">
            <v>137</v>
          </cell>
          <cell r="Q194">
            <v>90</v>
          </cell>
          <cell r="R194">
            <v>43</v>
          </cell>
          <cell r="S194">
            <v>21</v>
          </cell>
          <cell r="T194">
            <v>135</v>
          </cell>
          <cell r="U194">
            <v>45</v>
          </cell>
          <cell r="V194">
            <v>95</v>
          </cell>
          <cell r="W194">
            <v>48</v>
          </cell>
        </row>
        <row r="195">
          <cell r="D195">
            <v>22</v>
          </cell>
          <cell r="E195">
            <v>24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31</v>
          </cell>
          <cell r="M195">
            <v>24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18</v>
          </cell>
          <cell r="W195">
            <v>15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20</v>
          </cell>
          <cell r="L196">
            <v>34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7</v>
          </cell>
          <cell r="U196">
            <v>1</v>
          </cell>
          <cell r="V196">
            <v>25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66</v>
          </cell>
          <cell r="L198">
            <v>75</v>
          </cell>
          <cell r="M198">
            <v>49</v>
          </cell>
          <cell r="O198">
            <v>1</v>
          </cell>
          <cell r="P198">
            <v>33</v>
          </cell>
          <cell r="Q198">
            <v>31</v>
          </cell>
          <cell r="R198">
            <v>18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58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65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33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19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12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1</v>
          </cell>
          <cell r="V206">
            <v>2</v>
          </cell>
          <cell r="W206">
            <v>1</v>
          </cell>
        </row>
        <row r="207">
          <cell r="D207">
            <v>10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10</v>
          </cell>
          <cell r="M207">
            <v>8</v>
          </cell>
          <cell r="O207">
            <v>0</v>
          </cell>
          <cell r="P207">
            <v>6</v>
          </cell>
          <cell r="Q207">
            <v>4</v>
          </cell>
          <cell r="R207">
            <v>4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21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15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33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41</v>
          </cell>
          <cell r="M211">
            <v>23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24</v>
          </cell>
          <cell r="W211">
            <v>14</v>
          </cell>
        </row>
        <row r="212">
          <cell r="D212">
            <v>25</v>
          </cell>
          <cell r="E212">
            <v>29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27</v>
          </cell>
          <cell r="M212">
            <v>12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17</v>
          </cell>
          <cell r="W212">
            <v>8</v>
          </cell>
        </row>
        <row r="213">
          <cell r="D213">
            <v>31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46</v>
          </cell>
          <cell r="M213">
            <v>35</v>
          </cell>
          <cell r="O213">
            <v>0</v>
          </cell>
          <cell r="P213">
            <v>9</v>
          </cell>
          <cell r="Q213">
            <v>22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45</v>
          </cell>
          <cell r="L214">
            <v>74</v>
          </cell>
          <cell r="M214">
            <v>50</v>
          </cell>
          <cell r="O214">
            <v>2</v>
          </cell>
          <cell r="P214">
            <v>22</v>
          </cell>
          <cell r="Q214">
            <v>29</v>
          </cell>
          <cell r="R214">
            <v>19</v>
          </cell>
          <cell r="S214">
            <v>3</v>
          </cell>
          <cell r="T214">
            <v>23</v>
          </cell>
          <cell r="U214">
            <v>6</v>
          </cell>
          <cell r="V214">
            <v>45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12</v>
          </cell>
          <cell r="L215">
            <v>17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6</v>
          </cell>
          <cell r="U215">
            <v>1</v>
          </cell>
          <cell r="V215">
            <v>11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30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43</v>
          </cell>
          <cell r="M218">
            <v>22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24</v>
          </cell>
          <cell r="W218">
            <v>14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18</v>
          </cell>
          <cell r="O220">
            <v>1</v>
          </cell>
          <cell r="P220">
            <v>14</v>
          </cell>
          <cell r="Q220">
            <v>22</v>
          </cell>
          <cell r="R220">
            <v>6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62</v>
          </cell>
          <cell r="E223">
            <v>93</v>
          </cell>
          <cell r="G223">
            <v>0</v>
          </cell>
          <cell r="H223">
            <v>9</v>
          </cell>
          <cell r="J223">
            <v>2</v>
          </cell>
          <cell r="K223">
            <v>59</v>
          </cell>
          <cell r="L223">
            <v>94</v>
          </cell>
          <cell r="M223">
            <v>75</v>
          </cell>
          <cell r="O223">
            <v>1</v>
          </cell>
          <cell r="P223">
            <v>29</v>
          </cell>
          <cell r="Q223">
            <v>32</v>
          </cell>
          <cell r="R223">
            <v>23</v>
          </cell>
          <cell r="S223">
            <v>1</v>
          </cell>
          <cell r="T223">
            <v>30</v>
          </cell>
          <cell r="U223">
            <v>10</v>
          </cell>
          <cell r="V223">
            <v>62</v>
          </cell>
          <cell r="W223">
            <v>52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1</v>
          </cell>
          <cell r="K225">
            <v>12</v>
          </cell>
          <cell r="L225">
            <v>16</v>
          </cell>
          <cell r="M225">
            <v>10</v>
          </cell>
          <cell r="O225">
            <v>1</v>
          </cell>
          <cell r="P225">
            <v>6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24</v>
          </cell>
          <cell r="O228">
            <v>0</v>
          </cell>
          <cell r="P228">
            <v>6</v>
          </cell>
          <cell r="Q228">
            <v>16</v>
          </cell>
          <cell r="R228">
            <v>10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34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43</v>
          </cell>
          <cell r="M233">
            <v>22</v>
          </cell>
          <cell r="O233">
            <v>1</v>
          </cell>
          <cell r="P233">
            <v>12</v>
          </cell>
          <cell r="Q233">
            <v>21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40</v>
          </cell>
          <cell r="O234">
            <v>0</v>
          </cell>
          <cell r="P234">
            <v>22</v>
          </cell>
          <cell r="Q234">
            <v>28</v>
          </cell>
          <cell r="R234">
            <v>14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38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66</v>
          </cell>
          <cell r="M235">
            <v>40</v>
          </cell>
          <cell r="O235">
            <v>0</v>
          </cell>
          <cell r="P235">
            <v>12</v>
          </cell>
          <cell r="Q235">
            <v>26</v>
          </cell>
          <cell r="R235">
            <v>17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19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14</v>
          </cell>
          <cell r="L237">
            <v>30</v>
          </cell>
          <cell r="M237">
            <v>18</v>
          </cell>
          <cell r="O237">
            <v>0</v>
          </cell>
          <cell r="P237">
            <v>8</v>
          </cell>
          <cell r="Q237">
            <v>11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24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33</v>
          </cell>
          <cell r="M239">
            <v>18</v>
          </cell>
          <cell r="O239">
            <v>0</v>
          </cell>
          <cell r="P239">
            <v>8</v>
          </cell>
          <cell r="Q239">
            <v>16</v>
          </cell>
          <cell r="R239">
            <v>8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10</v>
          </cell>
        </row>
        <row r="240">
          <cell r="D240">
            <v>76</v>
          </cell>
          <cell r="E240">
            <v>86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63</v>
          </cell>
          <cell r="M240">
            <v>30</v>
          </cell>
          <cell r="O240">
            <v>10</v>
          </cell>
          <cell r="P240">
            <v>39</v>
          </cell>
          <cell r="Q240">
            <v>27</v>
          </cell>
          <cell r="R240">
            <v>12</v>
          </cell>
          <cell r="S240">
            <v>10</v>
          </cell>
          <cell r="T240">
            <v>40</v>
          </cell>
          <cell r="U240">
            <v>15</v>
          </cell>
          <cell r="V240">
            <v>36</v>
          </cell>
          <cell r="W240">
            <v>18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59</v>
          </cell>
          <cell r="L241">
            <v>41</v>
          </cell>
          <cell r="M241">
            <v>16</v>
          </cell>
          <cell r="O241">
            <v>0</v>
          </cell>
          <cell r="P241">
            <v>30</v>
          </cell>
          <cell r="Q241">
            <v>19</v>
          </cell>
          <cell r="R241">
            <v>3</v>
          </cell>
          <cell r="S241">
            <v>0</v>
          </cell>
          <cell r="T241">
            <v>29</v>
          </cell>
          <cell r="U241">
            <v>5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8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4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19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12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7</v>
          </cell>
          <cell r="L255">
            <v>12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1</v>
          </cell>
          <cell r="U255">
            <v>1</v>
          </cell>
          <cell r="V255">
            <v>7</v>
          </cell>
          <cell r="W255">
            <v>3</v>
          </cell>
        </row>
        <row r="256">
          <cell r="D256">
            <v>71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68</v>
          </cell>
          <cell r="L256">
            <v>32</v>
          </cell>
          <cell r="M256">
            <v>18</v>
          </cell>
          <cell r="O256">
            <v>4</v>
          </cell>
          <cell r="P256">
            <v>55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11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86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85</v>
          </cell>
          <cell r="L258">
            <v>25</v>
          </cell>
          <cell r="M258">
            <v>13</v>
          </cell>
          <cell r="O258">
            <v>1</v>
          </cell>
          <cell r="P258">
            <v>75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20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6</v>
          </cell>
          <cell r="L263">
            <v>31</v>
          </cell>
          <cell r="M263">
            <v>17</v>
          </cell>
          <cell r="O263">
            <v>0</v>
          </cell>
          <cell r="P263">
            <v>5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24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10</v>
          </cell>
          <cell r="L265">
            <v>41</v>
          </cell>
          <cell r="M265">
            <v>25</v>
          </cell>
          <cell r="O265">
            <v>0</v>
          </cell>
          <cell r="P265">
            <v>8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62</v>
          </cell>
          <cell r="E268">
            <v>42</v>
          </cell>
          <cell r="G268">
            <v>33</v>
          </cell>
          <cell r="H268">
            <v>6</v>
          </cell>
          <cell r="J268">
            <v>5</v>
          </cell>
          <cell r="K268">
            <v>61</v>
          </cell>
          <cell r="L268">
            <v>38</v>
          </cell>
          <cell r="M268">
            <v>24</v>
          </cell>
          <cell r="O268">
            <v>3</v>
          </cell>
          <cell r="P268">
            <v>44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16</v>
          </cell>
          <cell r="G271">
            <v>0</v>
          </cell>
          <cell r="H271">
            <v>0</v>
          </cell>
          <cell r="J271">
            <v>2</v>
          </cell>
          <cell r="K271">
            <v>11</v>
          </cell>
          <cell r="L271">
            <v>18</v>
          </cell>
          <cell r="M271">
            <v>10</v>
          </cell>
          <cell r="O271">
            <v>1</v>
          </cell>
          <cell r="P271">
            <v>8</v>
          </cell>
          <cell r="Q271">
            <v>6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12</v>
          </cell>
          <cell r="W271">
            <v>8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67</v>
          </cell>
          <cell r="E273">
            <v>69</v>
          </cell>
          <cell r="G273">
            <v>0</v>
          </cell>
          <cell r="H273">
            <v>0</v>
          </cell>
          <cell r="J273">
            <v>3</v>
          </cell>
          <cell r="K273">
            <v>65</v>
          </cell>
          <cell r="L273">
            <v>68</v>
          </cell>
          <cell r="M273">
            <v>42</v>
          </cell>
          <cell r="O273">
            <v>1</v>
          </cell>
          <cell r="P273">
            <v>32</v>
          </cell>
          <cell r="Q273">
            <v>34</v>
          </cell>
          <cell r="R273">
            <v>19</v>
          </cell>
          <cell r="S273">
            <v>2</v>
          </cell>
          <cell r="T273">
            <v>33</v>
          </cell>
          <cell r="U273">
            <v>3</v>
          </cell>
          <cell r="V273">
            <v>34</v>
          </cell>
          <cell r="W273">
            <v>23</v>
          </cell>
        </row>
        <row r="274">
          <cell r="D274">
            <v>46</v>
          </cell>
          <cell r="E274">
            <v>76</v>
          </cell>
          <cell r="G274">
            <v>0</v>
          </cell>
          <cell r="H274">
            <v>0</v>
          </cell>
          <cell r="J274">
            <v>1</v>
          </cell>
          <cell r="K274">
            <v>34</v>
          </cell>
          <cell r="L274">
            <v>87</v>
          </cell>
          <cell r="M274">
            <v>65</v>
          </cell>
          <cell r="O274">
            <v>0</v>
          </cell>
          <cell r="P274">
            <v>17</v>
          </cell>
          <cell r="Q274">
            <v>29</v>
          </cell>
          <cell r="R274">
            <v>16</v>
          </cell>
          <cell r="S274">
            <v>1</v>
          </cell>
          <cell r="T274">
            <v>17</v>
          </cell>
          <cell r="U274">
            <v>3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4</v>
          </cell>
          <cell r="O278">
            <v>0</v>
          </cell>
          <cell r="P278">
            <v>1</v>
          </cell>
          <cell r="Q278">
            <v>2</v>
          </cell>
          <cell r="R278">
            <v>1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2</v>
          </cell>
          <cell r="K279">
            <v>4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1</v>
          </cell>
          <cell r="T279">
            <v>3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14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21</v>
          </cell>
          <cell r="M282">
            <v>11</v>
          </cell>
          <cell r="O282">
            <v>0</v>
          </cell>
          <cell r="P282">
            <v>6</v>
          </cell>
          <cell r="Q282">
            <v>8</v>
          </cell>
          <cell r="R282">
            <v>3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11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14</v>
          </cell>
          <cell r="M283">
            <v>6</v>
          </cell>
          <cell r="O283">
            <v>0</v>
          </cell>
          <cell r="P283">
            <v>4</v>
          </cell>
          <cell r="Q283">
            <v>7</v>
          </cell>
          <cell r="R283">
            <v>4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11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12</v>
          </cell>
          <cell r="M284">
            <v>11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4</v>
          </cell>
          <cell r="W284">
            <v>3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5</v>
          </cell>
          <cell r="E286">
            <v>4</v>
          </cell>
          <cell r="G286">
            <v>1</v>
          </cell>
          <cell r="H286">
            <v>0</v>
          </cell>
          <cell r="J286">
            <v>0</v>
          </cell>
          <cell r="K286">
            <v>0</v>
          </cell>
          <cell r="L286">
            <v>9</v>
          </cell>
          <cell r="M286">
            <v>4</v>
          </cell>
          <cell r="O286">
            <v>0</v>
          </cell>
          <cell r="P286">
            <v>0</v>
          </cell>
          <cell r="Q286">
            <v>5</v>
          </cell>
          <cell r="R286">
            <v>2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8</v>
          </cell>
          <cell r="L291">
            <v>22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4</v>
          </cell>
          <cell r="U291">
            <v>0</v>
          </cell>
          <cell r="V291">
            <v>12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21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16</v>
          </cell>
          <cell r="L301">
            <v>17</v>
          </cell>
          <cell r="M301">
            <v>8</v>
          </cell>
          <cell r="O301">
            <v>1</v>
          </cell>
          <cell r="P301">
            <v>10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22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28</v>
          </cell>
          <cell r="L303">
            <v>16</v>
          </cell>
          <cell r="M303">
            <v>10</v>
          </cell>
          <cell r="O303">
            <v>1</v>
          </cell>
          <cell r="P303">
            <v>13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22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14</v>
          </cell>
          <cell r="M305">
            <v>13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13</v>
          </cell>
          <cell r="W305">
            <v>12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2</v>
          </cell>
          <cell r="K309">
            <v>16</v>
          </cell>
          <cell r="L309">
            <v>25</v>
          </cell>
          <cell r="M309">
            <v>20</v>
          </cell>
          <cell r="O309">
            <v>1</v>
          </cell>
          <cell r="P309">
            <v>11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14</v>
          </cell>
          <cell r="O310">
            <v>3</v>
          </cell>
          <cell r="P310">
            <v>6</v>
          </cell>
          <cell r="Q310">
            <v>8</v>
          </cell>
          <cell r="R310">
            <v>5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13</v>
          </cell>
          <cell r="L311">
            <v>25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4</v>
          </cell>
          <cell r="U311">
            <v>1</v>
          </cell>
          <cell r="V311">
            <v>15</v>
          </cell>
          <cell r="W311">
            <v>11</v>
          </cell>
        </row>
        <row r="312">
          <cell r="D312">
            <v>23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23</v>
          </cell>
          <cell r="M312">
            <v>11</v>
          </cell>
          <cell r="O312">
            <v>2</v>
          </cell>
          <cell r="P312">
            <v>11</v>
          </cell>
          <cell r="Q312">
            <v>10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53</v>
          </cell>
          <cell r="L321">
            <v>43</v>
          </cell>
          <cell r="M321">
            <v>23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24</v>
          </cell>
          <cell r="U321">
            <v>2</v>
          </cell>
          <cell r="V321">
            <v>25</v>
          </cell>
          <cell r="W321">
            <v>13</v>
          </cell>
        </row>
        <row r="322">
          <cell r="D322">
            <v>20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35</v>
          </cell>
          <cell r="M322">
            <v>22</v>
          </cell>
          <cell r="O322">
            <v>0</v>
          </cell>
          <cell r="P322">
            <v>7</v>
          </cell>
          <cell r="Q322">
            <v>13</v>
          </cell>
          <cell r="R322">
            <v>5</v>
          </cell>
          <cell r="S322">
            <v>0</v>
          </cell>
          <cell r="T322">
            <v>5</v>
          </cell>
          <cell r="U322">
            <v>0</v>
          </cell>
          <cell r="V322">
            <v>22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40</v>
          </cell>
          <cell r="E324">
            <v>47</v>
          </cell>
          <cell r="G324">
            <v>6</v>
          </cell>
          <cell r="H324">
            <v>3</v>
          </cell>
          <cell r="J324">
            <v>1</v>
          </cell>
          <cell r="K324">
            <v>46</v>
          </cell>
          <cell r="L324">
            <v>40</v>
          </cell>
          <cell r="M324">
            <v>21</v>
          </cell>
          <cell r="O324">
            <v>0</v>
          </cell>
          <cell r="P324">
            <v>24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5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21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13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21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15</v>
          </cell>
          <cell r="L334">
            <v>26</v>
          </cell>
          <cell r="M334">
            <v>18</v>
          </cell>
          <cell r="O334">
            <v>0</v>
          </cell>
          <cell r="P334">
            <v>6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14</v>
          </cell>
          <cell r="G339">
            <v>0</v>
          </cell>
          <cell r="H339">
            <v>0</v>
          </cell>
          <cell r="J339">
            <v>1</v>
          </cell>
          <cell r="K339">
            <v>8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5</v>
          </cell>
          <cell r="U339">
            <v>1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2</v>
          </cell>
          <cell r="L343">
            <v>7</v>
          </cell>
          <cell r="M343">
            <v>3</v>
          </cell>
          <cell r="O343">
            <v>0</v>
          </cell>
          <cell r="P343">
            <v>0</v>
          </cell>
          <cell r="Q343">
            <v>4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6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4</v>
          </cell>
        </row>
        <row r="346">
          <cell r="D346">
            <v>12</v>
          </cell>
          <cell r="E346">
            <v>8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11</v>
          </cell>
          <cell r="M346">
            <v>5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4</v>
          </cell>
          <cell r="W346">
            <v>2</v>
          </cell>
        </row>
        <row r="347">
          <cell r="D347">
            <v>30</v>
          </cell>
          <cell r="E347">
            <v>68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81</v>
          </cell>
          <cell r="M347">
            <v>69</v>
          </cell>
          <cell r="O347">
            <v>0</v>
          </cell>
          <cell r="P347">
            <v>7</v>
          </cell>
          <cell r="Q347">
            <v>23</v>
          </cell>
          <cell r="R347">
            <v>15</v>
          </cell>
          <cell r="S347">
            <v>2</v>
          </cell>
          <cell r="T347">
            <v>8</v>
          </cell>
          <cell r="U347">
            <v>1</v>
          </cell>
          <cell r="V347">
            <v>58</v>
          </cell>
          <cell r="W347">
            <v>54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18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24</v>
          </cell>
          <cell r="M349">
            <v>12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12</v>
          </cell>
          <cell r="W349">
            <v>7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7</v>
          </cell>
          <cell r="O354">
            <v>3</v>
          </cell>
          <cell r="P354">
            <v>3</v>
          </cell>
          <cell r="Q354">
            <v>7</v>
          </cell>
          <cell r="R354">
            <v>4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8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8</v>
          </cell>
          <cell r="M366">
            <v>6</v>
          </cell>
          <cell r="O366">
            <v>0</v>
          </cell>
          <cell r="P366">
            <v>3</v>
          </cell>
          <cell r="Q366">
            <v>5</v>
          </cell>
          <cell r="R366">
            <v>4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6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9</v>
          </cell>
          <cell r="M367">
            <v>3</v>
          </cell>
          <cell r="O367">
            <v>0</v>
          </cell>
          <cell r="P367">
            <v>3</v>
          </cell>
          <cell r="Q367">
            <v>3</v>
          </cell>
          <cell r="R367">
            <v>2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3</v>
          </cell>
          <cell r="L369">
            <v>9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0</v>
          </cell>
          <cell r="U369">
            <v>0</v>
          </cell>
          <cell r="V369">
            <v>5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19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11</v>
          </cell>
          <cell r="L372">
            <v>24</v>
          </cell>
          <cell r="M372">
            <v>18</v>
          </cell>
          <cell r="O372">
            <v>0</v>
          </cell>
          <cell r="P372">
            <v>8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11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14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14</v>
          </cell>
          <cell r="L378">
            <v>11</v>
          </cell>
          <cell r="M378">
            <v>6</v>
          </cell>
          <cell r="O378">
            <v>0</v>
          </cell>
          <cell r="P378">
            <v>9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10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15</v>
          </cell>
          <cell r="M383">
            <v>8</v>
          </cell>
          <cell r="O383">
            <v>0</v>
          </cell>
          <cell r="P383">
            <v>4</v>
          </cell>
          <cell r="Q383">
            <v>6</v>
          </cell>
          <cell r="R383">
            <v>2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24</v>
          </cell>
          <cell r="E386">
            <v>24</v>
          </cell>
          <cell r="G386">
            <v>0</v>
          </cell>
          <cell r="H386">
            <v>0</v>
          </cell>
          <cell r="J386">
            <v>2</v>
          </cell>
          <cell r="K386">
            <v>27</v>
          </cell>
          <cell r="L386">
            <v>19</v>
          </cell>
          <cell r="M386">
            <v>10</v>
          </cell>
          <cell r="O386">
            <v>2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32</v>
          </cell>
          <cell r="L388">
            <v>91</v>
          </cell>
          <cell r="M388">
            <v>71</v>
          </cell>
          <cell r="O388">
            <v>1</v>
          </cell>
          <cell r="P388">
            <v>16</v>
          </cell>
          <cell r="Q388">
            <v>32</v>
          </cell>
          <cell r="R388">
            <v>20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3</v>
          </cell>
          <cell r="L390">
            <v>13</v>
          </cell>
          <cell r="M390">
            <v>7</v>
          </cell>
          <cell r="O390">
            <v>0</v>
          </cell>
          <cell r="P390">
            <v>1</v>
          </cell>
          <cell r="Q390">
            <v>8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28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16</v>
          </cell>
          <cell r="M394">
            <v>11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12</v>
          </cell>
          <cell r="W394">
            <v>7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40</v>
          </cell>
          <cell r="E397">
            <v>47</v>
          </cell>
          <cell r="G397">
            <v>0</v>
          </cell>
          <cell r="H397">
            <v>0</v>
          </cell>
          <cell r="J397">
            <v>4</v>
          </cell>
          <cell r="K397">
            <v>30</v>
          </cell>
          <cell r="L397">
            <v>53</v>
          </cell>
          <cell r="M397">
            <v>23</v>
          </cell>
          <cell r="O397">
            <v>3</v>
          </cell>
          <cell r="P397">
            <v>14</v>
          </cell>
          <cell r="Q397">
            <v>23</v>
          </cell>
          <cell r="R397">
            <v>8</v>
          </cell>
          <cell r="S397">
            <v>1</v>
          </cell>
          <cell r="T397">
            <v>16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16</v>
          </cell>
          <cell r="L399">
            <v>29</v>
          </cell>
          <cell r="M399">
            <v>18</v>
          </cell>
          <cell r="O399">
            <v>0</v>
          </cell>
          <cell r="P399">
            <v>5</v>
          </cell>
          <cell r="Q399">
            <v>14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99</v>
          </cell>
          <cell r="E400">
            <v>80</v>
          </cell>
          <cell r="G400">
            <v>3</v>
          </cell>
          <cell r="H400">
            <v>1</v>
          </cell>
          <cell r="J400">
            <v>6</v>
          </cell>
          <cell r="K400">
            <v>90</v>
          </cell>
          <cell r="L400">
            <v>83</v>
          </cell>
          <cell r="M400">
            <v>48</v>
          </cell>
          <cell r="O400">
            <v>3</v>
          </cell>
          <cell r="P400">
            <v>49</v>
          </cell>
          <cell r="Q400">
            <v>47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42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43</v>
          </cell>
          <cell r="L401">
            <v>42</v>
          </cell>
          <cell r="M401">
            <v>31</v>
          </cell>
          <cell r="O401">
            <v>1</v>
          </cell>
          <cell r="P401">
            <v>25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93</v>
          </cell>
          <cell r="E402">
            <v>103</v>
          </cell>
          <cell r="G402">
            <v>1</v>
          </cell>
          <cell r="H402">
            <v>0</v>
          </cell>
          <cell r="J402">
            <v>29</v>
          </cell>
          <cell r="K402">
            <v>95</v>
          </cell>
          <cell r="L402">
            <v>72</v>
          </cell>
          <cell r="M402">
            <v>44</v>
          </cell>
          <cell r="O402">
            <v>15</v>
          </cell>
          <cell r="P402">
            <v>48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24</v>
          </cell>
          <cell r="G415">
            <v>0</v>
          </cell>
          <cell r="H415">
            <v>0</v>
          </cell>
          <cell r="J415">
            <v>0</v>
          </cell>
          <cell r="K415">
            <v>22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11</v>
          </cell>
          <cell r="U415">
            <v>4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7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12</v>
          </cell>
          <cell r="M418">
            <v>9</v>
          </cell>
          <cell r="O418">
            <v>0</v>
          </cell>
          <cell r="P418">
            <v>1</v>
          </cell>
          <cell r="Q418">
            <v>6</v>
          </cell>
          <cell r="R418">
            <v>4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16</v>
          </cell>
          <cell r="O419">
            <v>0</v>
          </cell>
          <cell r="P419">
            <v>1</v>
          </cell>
          <cell r="Q419">
            <v>11</v>
          </cell>
          <cell r="R419">
            <v>5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16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10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17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10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9</v>
          </cell>
          <cell r="O427">
            <v>0</v>
          </cell>
          <cell r="P427">
            <v>4</v>
          </cell>
          <cell r="Q427">
            <v>9</v>
          </cell>
          <cell r="R427">
            <v>5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6</v>
          </cell>
          <cell r="L429">
            <v>14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1</v>
          </cell>
          <cell r="U429">
            <v>1</v>
          </cell>
          <cell r="V429">
            <v>7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31</v>
          </cell>
          <cell r="G435">
            <v>0</v>
          </cell>
          <cell r="H435">
            <v>0</v>
          </cell>
          <cell r="J435">
            <v>2</v>
          </cell>
          <cell r="K435">
            <v>19</v>
          </cell>
          <cell r="L435">
            <v>38</v>
          </cell>
          <cell r="M435">
            <v>25</v>
          </cell>
          <cell r="O435">
            <v>1</v>
          </cell>
          <cell r="P435">
            <v>11</v>
          </cell>
          <cell r="Q435">
            <v>16</v>
          </cell>
          <cell r="R435">
            <v>9</v>
          </cell>
          <cell r="S435">
            <v>1</v>
          </cell>
          <cell r="T435">
            <v>8</v>
          </cell>
          <cell r="U435">
            <v>2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32</v>
          </cell>
          <cell r="E441">
            <v>42</v>
          </cell>
          <cell r="G441">
            <v>0</v>
          </cell>
          <cell r="H441">
            <v>0</v>
          </cell>
          <cell r="J441">
            <v>4</v>
          </cell>
          <cell r="K441">
            <v>31</v>
          </cell>
          <cell r="L441">
            <v>39</v>
          </cell>
          <cell r="M441">
            <v>25</v>
          </cell>
          <cell r="O441">
            <v>2</v>
          </cell>
          <cell r="P441">
            <v>14</v>
          </cell>
          <cell r="Q441">
            <v>16</v>
          </cell>
          <cell r="R441">
            <v>10</v>
          </cell>
          <cell r="S441">
            <v>2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28</v>
          </cell>
          <cell r="L446">
            <v>29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11</v>
          </cell>
          <cell r="U446">
            <v>3</v>
          </cell>
          <cell r="V446">
            <v>17</v>
          </cell>
          <cell r="W446">
            <v>11</v>
          </cell>
        </row>
        <row r="447">
          <cell r="D447">
            <v>26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26</v>
          </cell>
          <cell r="L447">
            <v>32</v>
          </cell>
          <cell r="M447">
            <v>19</v>
          </cell>
          <cell r="O447">
            <v>1</v>
          </cell>
          <cell r="P447">
            <v>13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23</v>
          </cell>
          <cell r="O448">
            <v>0</v>
          </cell>
          <cell r="P448">
            <v>11</v>
          </cell>
          <cell r="Q448">
            <v>17</v>
          </cell>
          <cell r="R448">
            <v>10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23</v>
          </cell>
          <cell r="E449">
            <v>19</v>
          </cell>
          <cell r="G449">
            <v>0</v>
          </cell>
          <cell r="H449">
            <v>0</v>
          </cell>
          <cell r="J449">
            <v>0</v>
          </cell>
          <cell r="K449">
            <v>24</v>
          </cell>
          <cell r="L449">
            <v>18</v>
          </cell>
          <cell r="M449">
            <v>13</v>
          </cell>
          <cell r="O449">
            <v>0</v>
          </cell>
          <cell r="P449">
            <v>14</v>
          </cell>
          <cell r="Q449">
            <v>9</v>
          </cell>
          <cell r="R449">
            <v>6</v>
          </cell>
          <cell r="S449">
            <v>0</v>
          </cell>
          <cell r="T449">
            <v>10</v>
          </cell>
          <cell r="U449">
            <v>2</v>
          </cell>
          <cell r="V449">
            <v>9</v>
          </cell>
          <cell r="W449">
            <v>7</v>
          </cell>
        </row>
        <row r="450">
          <cell r="D450">
            <v>28</v>
          </cell>
          <cell r="E450">
            <v>53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67</v>
          </cell>
          <cell r="M450">
            <v>52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46</v>
          </cell>
          <cell r="W450">
            <v>41</v>
          </cell>
        </row>
        <row r="451">
          <cell r="D451">
            <v>25</v>
          </cell>
          <cell r="E451">
            <v>26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28</v>
          </cell>
          <cell r="M451">
            <v>17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16</v>
          </cell>
          <cell r="W451">
            <v>12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17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22</v>
          </cell>
          <cell r="M453">
            <v>16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10</v>
          </cell>
          <cell r="W453">
            <v>5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28</v>
          </cell>
          <cell r="O454">
            <v>6</v>
          </cell>
          <cell r="P454">
            <v>19</v>
          </cell>
          <cell r="Q454">
            <v>21</v>
          </cell>
          <cell r="R454">
            <v>9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15</v>
          </cell>
          <cell r="O456">
            <v>1</v>
          </cell>
          <cell r="P456">
            <v>7</v>
          </cell>
          <cell r="Q456">
            <v>6</v>
          </cell>
          <cell r="R456">
            <v>5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44</v>
          </cell>
          <cell r="E460">
            <v>40</v>
          </cell>
          <cell r="G460">
            <v>0</v>
          </cell>
          <cell r="H460">
            <v>0</v>
          </cell>
          <cell r="J460">
            <v>1</v>
          </cell>
          <cell r="K460">
            <v>25</v>
          </cell>
          <cell r="L460">
            <v>58</v>
          </cell>
          <cell r="M460">
            <v>35</v>
          </cell>
          <cell r="O460">
            <v>0</v>
          </cell>
          <cell r="P460">
            <v>13</v>
          </cell>
          <cell r="Q460">
            <v>31</v>
          </cell>
          <cell r="R460">
            <v>20</v>
          </cell>
          <cell r="S460">
            <v>1</v>
          </cell>
          <cell r="T460">
            <v>12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27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35</v>
          </cell>
          <cell r="M489">
            <v>22</v>
          </cell>
          <cell r="O489">
            <v>0</v>
          </cell>
          <cell r="P489">
            <v>11</v>
          </cell>
          <cell r="Q489">
            <v>16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17</v>
          </cell>
          <cell r="E499">
            <v>20</v>
          </cell>
          <cell r="G499">
            <v>0</v>
          </cell>
          <cell r="H499">
            <v>2</v>
          </cell>
          <cell r="J499">
            <v>4</v>
          </cell>
          <cell r="K499">
            <v>11</v>
          </cell>
          <cell r="L499">
            <v>22</v>
          </cell>
          <cell r="M499">
            <v>12</v>
          </cell>
          <cell r="O499">
            <v>2</v>
          </cell>
          <cell r="P499">
            <v>6</v>
          </cell>
          <cell r="Q499">
            <v>9</v>
          </cell>
          <cell r="R499">
            <v>4</v>
          </cell>
          <cell r="S499">
            <v>2</v>
          </cell>
          <cell r="T499">
            <v>5</v>
          </cell>
          <cell r="U499">
            <v>2</v>
          </cell>
          <cell r="V499">
            <v>13</v>
          </cell>
          <cell r="W499">
            <v>8</v>
          </cell>
        </row>
        <row r="500">
          <cell r="D500">
            <v>18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25</v>
          </cell>
          <cell r="M500">
            <v>13</v>
          </cell>
          <cell r="O500">
            <v>0</v>
          </cell>
          <cell r="P500">
            <v>4</v>
          </cell>
          <cell r="Q500">
            <v>14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35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40</v>
          </cell>
          <cell r="L502">
            <v>24</v>
          </cell>
          <cell r="M502">
            <v>16</v>
          </cell>
          <cell r="O502">
            <v>4</v>
          </cell>
          <cell r="P502">
            <v>19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8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8ED1-C573-4715-9EAF-78A6F3354476}">
  <sheetPr>
    <tabColor rgb="FFFFFF00"/>
  </sheetPr>
  <dimension ref="A1:S41"/>
  <sheetViews>
    <sheetView zoomScale="115" zoomScaleNormal="115" workbookViewId="0">
      <selection activeCell="U17" sqref="U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7211</v>
      </c>
      <c r="E6" s="14" t="s">
        <v>11</v>
      </c>
      <c r="F6" s="15">
        <v>123</v>
      </c>
      <c r="G6" s="16" t="s">
        <v>12</v>
      </c>
      <c r="H6" s="17">
        <v>6165</v>
      </c>
      <c r="I6" s="18" t="s">
        <v>13</v>
      </c>
      <c r="J6" s="19">
        <v>46</v>
      </c>
      <c r="K6" s="20" t="s">
        <v>14</v>
      </c>
      <c r="L6" s="17">
        <v>7360</v>
      </c>
      <c r="M6" s="18" t="s">
        <v>13</v>
      </c>
      <c r="N6" s="19">
        <v>122</v>
      </c>
      <c r="O6" s="20" t="s">
        <v>14</v>
      </c>
      <c r="P6" s="17">
        <v>13525</v>
      </c>
      <c r="Q6" s="18" t="s">
        <v>13</v>
      </c>
      <c r="R6" s="19">
        <v>168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5143</v>
      </c>
      <c r="E7" s="22" t="s">
        <v>13</v>
      </c>
      <c r="F7" s="23">
        <v>93</v>
      </c>
      <c r="G7" s="24" t="s">
        <v>14</v>
      </c>
      <c r="H7" s="25">
        <v>4467</v>
      </c>
      <c r="I7" s="26" t="s">
        <v>13</v>
      </c>
      <c r="J7" s="27">
        <v>77</v>
      </c>
      <c r="K7" s="28" t="s">
        <v>14</v>
      </c>
      <c r="L7" s="29">
        <v>5007</v>
      </c>
      <c r="M7" s="30" t="s">
        <v>13</v>
      </c>
      <c r="N7" s="31">
        <v>41</v>
      </c>
      <c r="O7" s="32" t="s">
        <v>14</v>
      </c>
      <c r="P7" s="33">
        <v>9474</v>
      </c>
      <c r="Q7" s="34" t="s">
        <v>13</v>
      </c>
      <c r="R7" s="35">
        <v>118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1012</v>
      </c>
      <c r="E8" s="40" t="s">
        <v>13</v>
      </c>
      <c r="F8" s="41">
        <v>14</v>
      </c>
      <c r="G8" s="42" t="s">
        <v>14</v>
      </c>
      <c r="H8" s="33">
        <v>844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1724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592</v>
      </c>
      <c r="E9" s="40" t="s">
        <v>13</v>
      </c>
      <c r="F9" s="41">
        <v>11</v>
      </c>
      <c r="G9" s="42" t="s">
        <v>14</v>
      </c>
      <c r="H9" s="33">
        <v>499</v>
      </c>
      <c r="I9" s="34" t="s">
        <v>13</v>
      </c>
      <c r="J9" s="35">
        <v>5</v>
      </c>
      <c r="K9" s="36" t="s">
        <v>14</v>
      </c>
      <c r="L9" s="29">
        <v>558</v>
      </c>
      <c r="M9" s="43" t="s">
        <v>13</v>
      </c>
      <c r="N9" s="44">
        <v>7</v>
      </c>
      <c r="O9" s="45" t="s">
        <v>14</v>
      </c>
      <c r="P9" s="25">
        <v>1057</v>
      </c>
      <c r="Q9" s="26" t="s">
        <v>13</v>
      </c>
      <c r="R9" s="27">
        <v>12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1893</v>
      </c>
      <c r="E10" s="40" t="s">
        <v>13</v>
      </c>
      <c r="F10" s="41">
        <v>34</v>
      </c>
      <c r="G10" s="42" t="s">
        <v>14</v>
      </c>
      <c r="H10" s="33">
        <v>1656</v>
      </c>
      <c r="I10" s="34" t="s">
        <v>13</v>
      </c>
      <c r="J10" s="35">
        <v>11</v>
      </c>
      <c r="K10" s="36" t="s">
        <v>14</v>
      </c>
      <c r="L10" s="29">
        <v>2027</v>
      </c>
      <c r="M10" s="43" t="s">
        <v>13</v>
      </c>
      <c r="N10" s="44">
        <v>28</v>
      </c>
      <c r="O10" s="45" t="s">
        <v>14</v>
      </c>
      <c r="P10" s="25">
        <v>3683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1232</v>
      </c>
      <c r="E11" s="22" t="s">
        <v>13</v>
      </c>
      <c r="F11" s="23">
        <v>4</v>
      </c>
      <c r="G11" s="24" t="s">
        <v>14</v>
      </c>
      <c r="H11" s="25">
        <v>987</v>
      </c>
      <c r="I11" s="26" t="s">
        <v>13</v>
      </c>
      <c r="J11" s="27">
        <v>3</v>
      </c>
      <c r="K11" s="28" t="s">
        <v>14</v>
      </c>
      <c r="L11" s="29">
        <v>1201</v>
      </c>
      <c r="M11" s="43" t="s">
        <v>13</v>
      </c>
      <c r="N11" s="44">
        <v>4</v>
      </c>
      <c r="O11" s="45" t="s">
        <v>14</v>
      </c>
      <c r="P11" s="25">
        <v>2188</v>
      </c>
      <c r="Q11" s="26" t="s">
        <v>13</v>
      </c>
      <c r="R11" s="27">
        <v>7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518</v>
      </c>
      <c r="E13" s="22" t="s">
        <v>13</v>
      </c>
      <c r="F13" s="23">
        <v>0</v>
      </c>
      <c r="G13" s="24" t="s">
        <v>14</v>
      </c>
      <c r="H13" s="25">
        <v>427</v>
      </c>
      <c r="I13" s="26" t="s">
        <v>13</v>
      </c>
      <c r="J13" s="27">
        <v>0</v>
      </c>
      <c r="K13" s="28" t="s">
        <v>14</v>
      </c>
      <c r="L13" s="29">
        <v>502</v>
      </c>
      <c r="M13" s="43" t="s">
        <v>13</v>
      </c>
      <c r="N13" s="44">
        <v>2</v>
      </c>
      <c r="O13" s="45" t="s">
        <v>14</v>
      </c>
      <c r="P13" s="25">
        <v>929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839</v>
      </c>
      <c r="E14" s="22" t="s">
        <v>13</v>
      </c>
      <c r="F14" s="23">
        <v>8</v>
      </c>
      <c r="G14" s="24" t="s">
        <v>14</v>
      </c>
      <c r="H14" s="25">
        <v>682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1488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253</v>
      </c>
      <c r="E15" s="22" t="s">
        <v>13</v>
      </c>
      <c r="F15" s="23">
        <v>0</v>
      </c>
      <c r="G15" s="24" t="s">
        <v>14</v>
      </c>
      <c r="H15" s="25">
        <v>263</v>
      </c>
      <c r="I15" s="26" t="s">
        <v>13</v>
      </c>
      <c r="J15" s="27">
        <v>0</v>
      </c>
      <c r="K15" s="28" t="s">
        <v>14</v>
      </c>
      <c r="L15" s="29">
        <v>269</v>
      </c>
      <c r="M15" s="43" t="s">
        <v>13</v>
      </c>
      <c r="N15" s="44">
        <v>0</v>
      </c>
      <c r="O15" s="45" t="s">
        <v>14</v>
      </c>
      <c r="P15" s="25">
        <v>532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60</v>
      </c>
      <c r="M16" s="43" t="s">
        <v>13</v>
      </c>
      <c r="N16" s="44">
        <v>0</v>
      </c>
      <c r="O16" s="45" t="s">
        <v>14</v>
      </c>
      <c r="P16" s="25">
        <v>102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250</v>
      </c>
      <c r="M18" s="30" t="s">
        <v>13</v>
      </c>
      <c r="N18" s="31">
        <v>0</v>
      </c>
      <c r="O18" s="32" t="s">
        <v>14</v>
      </c>
      <c r="P18" s="33">
        <v>575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17547</v>
      </c>
      <c r="E19" s="49" t="s">
        <v>13</v>
      </c>
      <c r="F19" s="50">
        <v>262</v>
      </c>
      <c r="G19" s="51" t="s">
        <v>14</v>
      </c>
      <c r="H19" s="48">
        <v>15015</v>
      </c>
      <c r="I19" s="49" t="s">
        <v>13</v>
      </c>
      <c r="J19" s="52">
        <v>138</v>
      </c>
      <c r="K19" s="53" t="s">
        <v>14</v>
      </c>
      <c r="L19" s="48">
        <v>17483</v>
      </c>
      <c r="M19" s="49" t="s">
        <v>13</v>
      </c>
      <c r="N19" s="52">
        <v>206</v>
      </c>
      <c r="O19" s="53" t="s">
        <v>14</v>
      </c>
      <c r="P19" s="48">
        <v>32498</v>
      </c>
      <c r="Q19" s="49" t="s">
        <v>13</v>
      </c>
      <c r="R19" s="52">
        <v>344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403</v>
      </c>
      <c r="E20" s="14" t="s">
        <v>13</v>
      </c>
      <c r="F20" s="15">
        <v>34</v>
      </c>
      <c r="G20" s="16" t="s">
        <v>14</v>
      </c>
      <c r="H20" s="54">
        <v>330</v>
      </c>
      <c r="I20" s="55" t="s">
        <v>13</v>
      </c>
      <c r="J20" s="56">
        <v>38</v>
      </c>
      <c r="K20" s="57" t="s">
        <v>14</v>
      </c>
      <c r="L20" s="54">
        <v>356</v>
      </c>
      <c r="M20" s="55" t="s">
        <v>13</v>
      </c>
      <c r="N20" s="56">
        <v>13</v>
      </c>
      <c r="O20" s="57" t="s">
        <v>14</v>
      </c>
      <c r="P20" s="17">
        <v>686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403</v>
      </c>
      <c r="E21" s="59" t="s">
        <v>13</v>
      </c>
      <c r="F21" s="60">
        <v>34</v>
      </c>
      <c r="G21" s="61" t="s">
        <v>14</v>
      </c>
      <c r="H21" s="62">
        <v>330</v>
      </c>
      <c r="I21" s="63" t="s">
        <v>13</v>
      </c>
      <c r="J21" s="64">
        <v>38</v>
      </c>
      <c r="K21" s="65" t="s">
        <v>14</v>
      </c>
      <c r="L21" s="62">
        <v>356</v>
      </c>
      <c r="M21" s="63" t="s">
        <v>13</v>
      </c>
      <c r="N21" s="64">
        <v>13</v>
      </c>
      <c r="O21" s="65" t="s">
        <v>14</v>
      </c>
      <c r="P21" s="66">
        <v>686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401</v>
      </c>
      <c r="E22" s="40" t="s">
        <v>13</v>
      </c>
      <c r="F22" s="41">
        <v>29</v>
      </c>
      <c r="G22" s="42" t="s">
        <v>14</v>
      </c>
      <c r="H22" s="69">
        <v>336</v>
      </c>
      <c r="I22" s="30" t="s">
        <v>13</v>
      </c>
      <c r="J22" s="31">
        <v>7</v>
      </c>
      <c r="K22" s="32" t="s">
        <v>14</v>
      </c>
      <c r="L22" s="54">
        <v>371</v>
      </c>
      <c r="M22" s="55" t="s">
        <v>13</v>
      </c>
      <c r="N22" s="56">
        <v>23</v>
      </c>
      <c r="O22" s="57" t="s">
        <v>14</v>
      </c>
      <c r="P22" s="70">
        <v>707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714</v>
      </c>
      <c r="E23" s="40" t="s">
        <v>11</v>
      </c>
      <c r="F23" s="41">
        <v>26</v>
      </c>
      <c r="G23" s="42" t="s">
        <v>14</v>
      </c>
      <c r="H23" s="69">
        <v>661</v>
      </c>
      <c r="I23" s="30" t="s">
        <v>13</v>
      </c>
      <c r="J23" s="31">
        <v>7</v>
      </c>
      <c r="K23" s="32" t="s">
        <v>14</v>
      </c>
      <c r="L23" s="69">
        <v>746</v>
      </c>
      <c r="M23" s="30" t="s">
        <v>13</v>
      </c>
      <c r="N23" s="31">
        <v>22</v>
      </c>
      <c r="O23" s="32" t="s">
        <v>14</v>
      </c>
      <c r="P23" s="25">
        <v>1407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1115</v>
      </c>
      <c r="E24" s="75" t="s">
        <v>13</v>
      </c>
      <c r="F24" s="50">
        <v>55</v>
      </c>
      <c r="G24" s="51" t="s">
        <v>14</v>
      </c>
      <c r="H24" s="48">
        <v>997</v>
      </c>
      <c r="I24" s="49" t="s">
        <v>13</v>
      </c>
      <c r="J24" s="52">
        <v>14</v>
      </c>
      <c r="K24" s="53" t="s">
        <v>14</v>
      </c>
      <c r="L24" s="48">
        <v>1117</v>
      </c>
      <c r="M24" s="63" t="s">
        <v>13</v>
      </c>
      <c r="N24" s="64">
        <v>45</v>
      </c>
      <c r="O24" s="65" t="s">
        <v>14</v>
      </c>
      <c r="P24" s="66">
        <v>2114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390</v>
      </c>
      <c r="E25" s="40" t="s">
        <v>13</v>
      </c>
      <c r="F25" s="41">
        <v>2</v>
      </c>
      <c r="G25" s="42" t="s">
        <v>14</v>
      </c>
      <c r="H25" s="69">
        <v>338</v>
      </c>
      <c r="I25" s="30" t="s">
        <v>13</v>
      </c>
      <c r="J25" s="31">
        <v>3</v>
      </c>
      <c r="K25" s="32" t="s">
        <v>14</v>
      </c>
      <c r="L25" s="69">
        <v>367</v>
      </c>
      <c r="M25" s="30" t="s">
        <v>13</v>
      </c>
      <c r="N25" s="31">
        <v>0</v>
      </c>
      <c r="O25" s="32" t="s">
        <v>14</v>
      </c>
      <c r="P25" s="33">
        <v>705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625</v>
      </c>
      <c r="E27" s="75" t="s">
        <v>13</v>
      </c>
      <c r="F27" s="50">
        <v>2</v>
      </c>
      <c r="G27" s="51" t="s">
        <v>14</v>
      </c>
      <c r="H27" s="48">
        <v>544</v>
      </c>
      <c r="I27" s="49" t="s">
        <v>13</v>
      </c>
      <c r="J27" s="52">
        <v>3</v>
      </c>
      <c r="K27" s="53" t="s">
        <v>14</v>
      </c>
      <c r="L27" s="48">
        <v>571</v>
      </c>
      <c r="M27" s="49" t="s">
        <v>13</v>
      </c>
      <c r="N27" s="52">
        <v>0</v>
      </c>
      <c r="O27" s="53" t="s">
        <v>14</v>
      </c>
      <c r="P27" s="76">
        <v>1115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922</v>
      </c>
      <c r="E28" s="40" t="s">
        <v>13</v>
      </c>
      <c r="F28" s="41">
        <v>9</v>
      </c>
      <c r="G28" s="42" t="s">
        <v>14</v>
      </c>
      <c r="H28" s="69">
        <v>768</v>
      </c>
      <c r="I28" s="30" t="s">
        <v>13</v>
      </c>
      <c r="J28" s="31">
        <v>9</v>
      </c>
      <c r="K28" s="32" t="s">
        <v>14</v>
      </c>
      <c r="L28" s="69">
        <v>852</v>
      </c>
      <c r="M28" s="30" t="s">
        <v>13</v>
      </c>
      <c r="N28" s="31">
        <v>2</v>
      </c>
      <c r="O28" s="32" t="s">
        <v>14</v>
      </c>
      <c r="P28" s="33">
        <v>1620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211</v>
      </c>
      <c r="E29" s="22" t="s">
        <v>13</v>
      </c>
      <c r="F29" s="23">
        <v>0</v>
      </c>
      <c r="G29" s="24" t="s">
        <v>14</v>
      </c>
      <c r="H29" s="29">
        <v>185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390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1133</v>
      </c>
      <c r="E30" s="75" t="s">
        <v>13</v>
      </c>
      <c r="F30" s="50">
        <v>9</v>
      </c>
      <c r="G30" s="51" t="s">
        <v>14</v>
      </c>
      <c r="H30" s="48">
        <v>953</v>
      </c>
      <c r="I30" s="49" t="s">
        <v>13</v>
      </c>
      <c r="J30" s="52">
        <v>9</v>
      </c>
      <c r="K30" s="53" t="s">
        <v>14</v>
      </c>
      <c r="L30" s="48">
        <v>1057</v>
      </c>
      <c r="M30" s="49" t="s">
        <v>13</v>
      </c>
      <c r="N30" s="52">
        <v>2</v>
      </c>
      <c r="O30" s="53" t="s">
        <v>14</v>
      </c>
      <c r="P30" s="76">
        <v>2010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417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780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260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263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677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671</v>
      </c>
      <c r="M33" s="49" t="s">
        <v>13</v>
      </c>
      <c r="N33" s="52">
        <v>1</v>
      </c>
      <c r="O33" s="53" t="s">
        <v>14</v>
      </c>
      <c r="P33" s="76">
        <v>1295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359</v>
      </c>
      <c r="E34" s="14" t="s">
        <v>13</v>
      </c>
      <c r="F34" s="15">
        <v>0</v>
      </c>
      <c r="G34" s="16" t="s">
        <v>14</v>
      </c>
      <c r="H34" s="54">
        <v>311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340</v>
      </c>
      <c r="E35" s="22" t="s">
        <v>13</v>
      </c>
      <c r="F35" s="23">
        <v>2</v>
      </c>
      <c r="G35" s="24" t="s">
        <v>14</v>
      </c>
      <c r="H35" s="29">
        <v>288</v>
      </c>
      <c r="I35" s="43" t="s">
        <v>13</v>
      </c>
      <c r="J35" s="44">
        <v>2</v>
      </c>
      <c r="K35" s="45" t="s">
        <v>14</v>
      </c>
      <c r="L35" s="29">
        <v>352</v>
      </c>
      <c r="M35" s="43" t="s">
        <v>13</v>
      </c>
      <c r="N35" s="44">
        <v>2</v>
      </c>
      <c r="O35" s="45" t="s">
        <v>14</v>
      </c>
      <c r="P35" s="25">
        <v>640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699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709</v>
      </c>
      <c r="M36" s="49" t="s">
        <v>13</v>
      </c>
      <c r="N36" s="52">
        <v>3</v>
      </c>
      <c r="O36" s="53" t="s">
        <v>14</v>
      </c>
      <c r="P36" s="76">
        <v>1308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22199</v>
      </c>
      <c r="E37" s="80" t="s">
        <v>13</v>
      </c>
      <c r="F37" s="81">
        <v>364</v>
      </c>
      <c r="G37" s="82" t="s">
        <v>14</v>
      </c>
      <c r="H37" s="83">
        <v>19062</v>
      </c>
      <c r="I37" s="84" t="s">
        <v>13</v>
      </c>
      <c r="J37" s="85">
        <v>204</v>
      </c>
      <c r="K37" s="86" t="s">
        <v>14</v>
      </c>
      <c r="L37" s="83">
        <v>21964</v>
      </c>
      <c r="M37" s="84" t="s">
        <v>13</v>
      </c>
      <c r="N37" s="85">
        <v>270</v>
      </c>
      <c r="O37" s="86" t="s">
        <v>14</v>
      </c>
      <c r="P37" s="87">
        <v>41026</v>
      </c>
      <c r="Q37" s="80" t="s">
        <v>13</v>
      </c>
      <c r="R37" s="88">
        <v>474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158E-9D6E-4C3E-9BAC-D82D61D32F85}">
  <sheetPr>
    <tabColor rgb="FF00B0F0"/>
  </sheetPr>
  <dimension ref="A1:S41"/>
  <sheetViews>
    <sheetView zoomScale="115" zoomScaleNormal="115" workbookViewId="0">
      <selection activeCell="AA10" sqref="AA1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7193</v>
      </c>
      <c r="E6" s="14" t="s">
        <v>11</v>
      </c>
      <c r="F6" s="15">
        <v>125</v>
      </c>
      <c r="G6" s="16" t="s">
        <v>12</v>
      </c>
      <c r="H6" s="17">
        <v>6172</v>
      </c>
      <c r="I6" s="18" t="s">
        <v>13</v>
      </c>
      <c r="J6" s="19">
        <v>48</v>
      </c>
      <c r="K6" s="20" t="s">
        <v>14</v>
      </c>
      <c r="L6" s="17">
        <v>7337</v>
      </c>
      <c r="M6" s="18" t="s">
        <v>13</v>
      </c>
      <c r="N6" s="19">
        <v>123</v>
      </c>
      <c r="O6" s="20" t="s">
        <v>14</v>
      </c>
      <c r="P6" s="17">
        <v>13509</v>
      </c>
      <c r="Q6" s="18" t="s">
        <v>13</v>
      </c>
      <c r="R6" s="19"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5129</v>
      </c>
      <c r="E7" s="22" t="s">
        <v>13</v>
      </c>
      <c r="F7" s="23">
        <v>103</v>
      </c>
      <c r="G7" s="24" t="s">
        <v>14</v>
      </c>
      <c r="H7" s="25">
        <v>4438</v>
      </c>
      <c r="I7" s="26" t="s">
        <v>13</v>
      </c>
      <c r="J7" s="27">
        <v>83</v>
      </c>
      <c r="K7" s="28" t="s">
        <v>14</v>
      </c>
      <c r="L7" s="29">
        <v>4978</v>
      </c>
      <c r="M7" s="30" t="s">
        <v>13</v>
      </c>
      <c r="N7" s="31">
        <v>45</v>
      </c>
      <c r="O7" s="32" t="s">
        <v>14</v>
      </c>
      <c r="P7" s="33">
        <v>9416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1006</v>
      </c>
      <c r="E8" s="40" t="s">
        <v>13</v>
      </c>
      <c r="F8" s="41">
        <v>14</v>
      </c>
      <c r="G8" s="42" t="s">
        <v>14</v>
      </c>
      <c r="H8" s="33">
        <v>835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1715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14</v>
      </c>
      <c r="G9" s="42" t="s">
        <v>14</v>
      </c>
      <c r="H9" s="33">
        <v>488</v>
      </c>
      <c r="I9" s="34" t="s">
        <v>13</v>
      </c>
      <c r="J9" s="35">
        <v>4</v>
      </c>
      <c r="K9" s="36" t="s">
        <v>14</v>
      </c>
      <c r="L9" s="29">
        <v>553</v>
      </c>
      <c r="M9" s="43" t="s">
        <v>13</v>
      </c>
      <c r="N9" s="44">
        <v>11</v>
      </c>
      <c r="O9" s="45" t="s">
        <v>14</v>
      </c>
      <c r="P9" s="25">
        <v>1041</v>
      </c>
      <c r="Q9" s="26" t="s">
        <v>13</v>
      </c>
      <c r="R9" s="27">
        <v>15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1895</v>
      </c>
      <c r="E10" s="40" t="s">
        <v>13</v>
      </c>
      <c r="F10" s="41">
        <v>35</v>
      </c>
      <c r="G10" s="42" t="s">
        <v>14</v>
      </c>
      <c r="H10" s="33">
        <v>1644</v>
      </c>
      <c r="I10" s="34" t="s">
        <v>13</v>
      </c>
      <c r="J10" s="35">
        <v>12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1228</v>
      </c>
      <c r="E11" s="22" t="s">
        <v>13</v>
      </c>
      <c r="F11" s="23">
        <v>6</v>
      </c>
      <c r="G11" s="24" t="s">
        <v>14</v>
      </c>
      <c r="H11" s="25">
        <v>984</v>
      </c>
      <c r="I11" s="26" t="s">
        <v>13</v>
      </c>
      <c r="J11" s="27">
        <v>5</v>
      </c>
      <c r="K11" s="28" t="s">
        <v>14</v>
      </c>
      <c r="L11" s="29">
        <v>1193</v>
      </c>
      <c r="M11" s="43" t="s">
        <v>13</v>
      </c>
      <c r="N11" s="44">
        <v>4</v>
      </c>
      <c r="O11" s="45" t="s">
        <v>14</v>
      </c>
      <c r="P11" s="25">
        <v>2177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514</v>
      </c>
      <c r="E13" s="22" t="s">
        <v>13</v>
      </c>
      <c r="F13" s="23">
        <v>0</v>
      </c>
      <c r="G13" s="24" t="s">
        <v>14</v>
      </c>
      <c r="H13" s="25">
        <v>417</v>
      </c>
      <c r="I13" s="26" t="s">
        <v>13</v>
      </c>
      <c r="J13" s="27">
        <v>0</v>
      </c>
      <c r="K13" s="28" t="s">
        <v>14</v>
      </c>
      <c r="L13" s="29">
        <v>497</v>
      </c>
      <c r="M13" s="43" t="s">
        <v>13</v>
      </c>
      <c r="N13" s="44">
        <v>2</v>
      </c>
      <c r="O13" s="45" t="s">
        <v>14</v>
      </c>
      <c r="P13" s="25">
        <v>914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838</v>
      </c>
      <c r="E14" s="22" t="s">
        <v>13</v>
      </c>
      <c r="F14" s="23">
        <v>8</v>
      </c>
      <c r="G14" s="24" t="s">
        <v>14</v>
      </c>
      <c r="H14" s="25">
        <v>675</v>
      </c>
      <c r="I14" s="26" t="s">
        <v>13</v>
      </c>
      <c r="J14" s="27">
        <v>1</v>
      </c>
      <c r="K14" s="28" t="s">
        <v>14</v>
      </c>
      <c r="L14" s="29">
        <v>805</v>
      </c>
      <c r="M14" s="43" t="s">
        <v>13</v>
      </c>
      <c r="N14" s="44">
        <v>9</v>
      </c>
      <c r="O14" s="45" t="s">
        <v>14</v>
      </c>
      <c r="P14" s="25">
        <v>1480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264</v>
      </c>
      <c r="M15" s="43" t="s">
        <v>13</v>
      </c>
      <c r="N15" s="44">
        <v>0</v>
      </c>
      <c r="O15" s="45" t="s">
        <v>14</v>
      </c>
      <c r="P15" s="25">
        <v>524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100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400</v>
      </c>
      <c r="E18" s="22" t="s">
        <v>13</v>
      </c>
      <c r="F18" s="23">
        <v>0</v>
      </c>
      <c r="G18" s="24" t="s">
        <v>14</v>
      </c>
      <c r="H18" s="25">
        <v>326</v>
      </c>
      <c r="I18" s="26" t="s">
        <v>13</v>
      </c>
      <c r="J18" s="27">
        <v>0</v>
      </c>
      <c r="K18" s="28" t="s">
        <v>14</v>
      </c>
      <c r="L18" s="29">
        <v>246</v>
      </c>
      <c r="M18" s="30" t="s">
        <v>13</v>
      </c>
      <c r="N18" s="31">
        <v>0</v>
      </c>
      <c r="O18" s="32" t="s">
        <v>14</v>
      </c>
      <c r="P18" s="33">
        <v>572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17507</v>
      </c>
      <c r="E19" s="49" t="s">
        <v>13</v>
      </c>
      <c r="F19" s="50">
        <v>277</v>
      </c>
      <c r="G19" s="51" t="s">
        <v>14</v>
      </c>
      <c r="H19" s="48">
        <v>14959</v>
      </c>
      <c r="I19" s="49" t="s">
        <v>13</v>
      </c>
      <c r="J19" s="52">
        <v>149</v>
      </c>
      <c r="K19" s="53" t="s">
        <v>14</v>
      </c>
      <c r="L19" s="48">
        <v>17401</v>
      </c>
      <c r="M19" s="49" t="s">
        <v>13</v>
      </c>
      <c r="N19" s="52">
        <v>211</v>
      </c>
      <c r="O19" s="53" t="s">
        <v>14</v>
      </c>
      <c r="P19" s="48">
        <v>32360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399</v>
      </c>
      <c r="E20" s="14" t="s">
        <v>13</v>
      </c>
      <c r="F20" s="15">
        <v>32</v>
      </c>
      <c r="G20" s="16" t="s">
        <v>14</v>
      </c>
      <c r="H20" s="54">
        <v>325</v>
      </c>
      <c r="I20" s="55" t="s">
        <v>13</v>
      </c>
      <c r="J20" s="56">
        <v>35</v>
      </c>
      <c r="K20" s="57" t="s">
        <v>14</v>
      </c>
      <c r="L20" s="54">
        <v>355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399</v>
      </c>
      <c r="E21" s="59" t="s">
        <v>13</v>
      </c>
      <c r="F21" s="60">
        <v>32</v>
      </c>
      <c r="G21" s="61" t="s">
        <v>14</v>
      </c>
      <c r="H21" s="62">
        <v>325</v>
      </c>
      <c r="I21" s="63" t="s">
        <v>13</v>
      </c>
      <c r="J21" s="64">
        <v>35</v>
      </c>
      <c r="K21" s="65" t="s">
        <v>14</v>
      </c>
      <c r="L21" s="62">
        <v>355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397</v>
      </c>
      <c r="E22" s="40" t="s">
        <v>13</v>
      </c>
      <c r="F22" s="41">
        <v>26</v>
      </c>
      <c r="G22" s="42" t="s">
        <v>14</v>
      </c>
      <c r="H22" s="69">
        <v>331</v>
      </c>
      <c r="I22" s="30" t="s">
        <v>13</v>
      </c>
      <c r="J22" s="31">
        <v>5</v>
      </c>
      <c r="K22" s="32" t="s">
        <v>14</v>
      </c>
      <c r="L22" s="54">
        <v>368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27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712</v>
      </c>
      <c r="E23" s="40" t="s">
        <v>11</v>
      </c>
      <c r="F23" s="41">
        <v>27</v>
      </c>
      <c r="G23" s="42" t="s">
        <v>14</v>
      </c>
      <c r="H23" s="69">
        <v>657</v>
      </c>
      <c r="I23" s="30" t="s">
        <v>13</v>
      </c>
      <c r="J23" s="31">
        <v>9</v>
      </c>
      <c r="K23" s="32" t="s">
        <v>14</v>
      </c>
      <c r="L23" s="69">
        <v>744</v>
      </c>
      <c r="M23" s="30" t="s">
        <v>13</v>
      </c>
      <c r="N23" s="31">
        <v>21</v>
      </c>
      <c r="O23" s="32" t="s">
        <v>14</v>
      </c>
      <c r="P23" s="25">
        <v>1401</v>
      </c>
      <c r="Q23" s="26" t="s">
        <v>13</v>
      </c>
      <c r="R23" s="27">
        <v>30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1109</v>
      </c>
      <c r="E24" s="75" t="s">
        <v>13</v>
      </c>
      <c r="F24" s="50">
        <v>53</v>
      </c>
      <c r="G24" s="51" t="s">
        <v>14</v>
      </c>
      <c r="H24" s="48">
        <v>988</v>
      </c>
      <c r="I24" s="49" t="s">
        <v>13</v>
      </c>
      <c r="J24" s="52">
        <v>14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2100</v>
      </c>
      <c r="Q24" s="59" t="s">
        <v>13</v>
      </c>
      <c r="R24" s="67">
        <v>57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385</v>
      </c>
      <c r="E25" s="40" t="s">
        <v>13</v>
      </c>
      <c r="F25" s="41">
        <v>2</v>
      </c>
      <c r="G25" s="42" t="s">
        <v>14</v>
      </c>
      <c r="H25" s="69">
        <v>333</v>
      </c>
      <c r="I25" s="30" t="s">
        <v>13</v>
      </c>
      <c r="J25" s="31">
        <v>3</v>
      </c>
      <c r="K25" s="32" t="s">
        <v>14</v>
      </c>
      <c r="L25" s="69">
        <v>362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233</v>
      </c>
      <c r="E26" s="22" t="s">
        <v>13</v>
      </c>
      <c r="F26" s="23">
        <v>0</v>
      </c>
      <c r="G26" s="24" t="s">
        <v>14</v>
      </c>
      <c r="H26" s="29">
        <v>204</v>
      </c>
      <c r="I26" s="43" t="s">
        <v>13</v>
      </c>
      <c r="J26" s="44">
        <v>0</v>
      </c>
      <c r="K26" s="45" t="s">
        <v>14</v>
      </c>
      <c r="L26" s="29">
        <v>202</v>
      </c>
      <c r="M26" s="43" t="s">
        <v>13</v>
      </c>
      <c r="N26" s="44">
        <v>0</v>
      </c>
      <c r="O26" s="45" t="s">
        <v>14</v>
      </c>
      <c r="P26" s="25">
        <v>406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618</v>
      </c>
      <c r="E27" s="75" t="s">
        <v>13</v>
      </c>
      <c r="F27" s="50">
        <v>2</v>
      </c>
      <c r="G27" s="51" t="s">
        <v>14</v>
      </c>
      <c r="H27" s="48">
        <v>537</v>
      </c>
      <c r="I27" s="49" t="s">
        <v>13</v>
      </c>
      <c r="J27" s="52">
        <v>3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1101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916</v>
      </c>
      <c r="E28" s="40" t="s">
        <v>13</v>
      </c>
      <c r="F28" s="41">
        <v>11</v>
      </c>
      <c r="G28" s="42" t="s">
        <v>14</v>
      </c>
      <c r="H28" s="69">
        <v>757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1608</v>
      </c>
      <c r="Q28" s="34" t="s">
        <v>13</v>
      </c>
      <c r="R28" s="35">
        <v>13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209</v>
      </c>
      <c r="E29" s="22" t="s">
        <v>13</v>
      </c>
      <c r="F29" s="23">
        <v>0</v>
      </c>
      <c r="G29" s="24" t="s">
        <v>14</v>
      </c>
      <c r="H29" s="29">
        <v>183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1125</v>
      </c>
      <c r="E30" s="75" t="s">
        <v>13</v>
      </c>
      <c r="F30" s="50">
        <v>11</v>
      </c>
      <c r="G30" s="51" t="s">
        <v>14</v>
      </c>
      <c r="H30" s="48">
        <v>940</v>
      </c>
      <c r="I30" s="49" t="s">
        <v>13</v>
      </c>
      <c r="J30" s="52">
        <v>9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1993</v>
      </c>
      <c r="Q30" s="75" t="s">
        <v>13</v>
      </c>
      <c r="R30" s="77">
        <v>13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416</v>
      </c>
      <c r="E31" s="40" t="s">
        <v>13</v>
      </c>
      <c r="F31" s="41">
        <v>0</v>
      </c>
      <c r="G31" s="42" t="s">
        <v>14</v>
      </c>
      <c r="H31" s="69">
        <v>373</v>
      </c>
      <c r="I31" s="30" t="s">
        <v>13</v>
      </c>
      <c r="J31" s="31">
        <v>0</v>
      </c>
      <c r="K31" s="32" t="s">
        <v>14</v>
      </c>
      <c r="L31" s="69">
        <v>406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260</v>
      </c>
      <c r="E32" s="22" t="s">
        <v>13</v>
      </c>
      <c r="F32" s="23">
        <v>0</v>
      </c>
      <c r="G32" s="24" t="s">
        <v>14</v>
      </c>
      <c r="H32" s="29">
        <v>253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676</v>
      </c>
      <c r="E33" s="75" t="s">
        <v>13</v>
      </c>
      <c r="F33" s="50">
        <v>0</v>
      </c>
      <c r="G33" s="51" t="s">
        <v>14</v>
      </c>
      <c r="H33" s="48">
        <v>626</v>
      </c>
      <c r="I33" s="49" t="s">
        <v>13</v>
      </c>
      <c r="J33" s="52">
        <v>0</v>
      </c>
      <c r="K33" s="53" t="s">
        <v>14</v>
      </c>
      <c r="L33" s="48">
        <v>668</v>
      </c>
      <c r="M33" s="49" t="s">
        <v>13</v>
      </c>
      <c r="N33" s="52">
        <v>1</v>
      </c>
      <c r="O33" s="53" t="s">
        <v>14</v>
      </c>
      <c r="P33" s="76">
        <v>1294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358</v>
      </c>
      <c r="E34" s="14" t="s">
        <v>13</v>
      </c>
      <c r="F34" s="15">
        <v>0</v>
      </c>
      <c r="G34" s="16" t="s">
        <v>14</v>
      </c>
      <c r="H34" s="54">
        <v>309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666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335</v>
      </c>
      <c r="E35" s="22" t="s">
        <v>13</v>
      </c>
      <c r="F35" s="23">
        <v>2</v>
      </c>
      <c r="G35" s="24" t="s">
        <v>14</v>
      </c>
      <c r="H35" s="29">
        <v>289</v>
      </c>
      <c r="I35" s="43" t="s">
        <v>13</v>
      </c>
      <c r="J35" s="44">
        <v>2</v>
      </c>
      <c r="K35" s="45" t="s">
        <v>14</v>
      </c>
      <c r="L35" s="29">
        <v>343</v>
      </c>
      <c r="M35" s="43" t="s">
        <v>13</v>
      </c>
      <c r="N35" s="44">
        <v>2</v>
      </c>
      <c r="O35" s="45" t="s">
        <v>14</v>
      </c>
      <c r="P35" s="25">
        <v>632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693</v>
      </c>
      <c r="E36" s="75" t="s">
        <v>13</v>
      </c>
      <c r="F36" s="50">
        <v>2</v>
      </c>
      <c r="G36" s="51" t="s">
        <v>14</v>
      </c>
      <c r="H36" s="48">
        <v>598</v>
      </c>
      <c r="I36" s="49" t="s">
        <v>13</v>
      </c>
      <c r="J36" s="52">
        <v>2</v>
      </c>
      <c r="K36" s="53" t="s">
        <v>14</v>
      </c>
      <c r="L36" s="48">
        <v>700</v>
      </c>
      <c r="M36" s="49" t="s">
        <v>13</v>
      </c>
      <c r="N36" s="52">
        <v>3</v>
      </c>
      <c r="O36" s="53" t="s">
        <v>14</v>
      </c>
      <c r="P36" s="76">
        <v>1298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22127</v>
      </c>
      <c r="E37" s="80" t="s">
        <v>13</v>
      </c>
      <c r="F37" s="81">
        <v>377</v>
      </c>
      <c r="G37" s="82" t="s">
        <v>14</v>
      </c>
      <c r="H37" s="83">
        <v>18973</v>
      </c>
      <c r="I37" s="84" t="s">
        <v>13</v>
      </c>
      <c r="J37" s="85">
        <v>212</v>
      </c>
      <c r="K37" s="86" t="s">
        <v>14</v>
      </c>
      <c r="L37" s="83">
        <v>21853</v>
      </c>
      <c r="M37" s="84" t="s">
        <v>13</v>
      </c>
      <c r="N37" s="85">
        <v>273</v>
      </c>
      <c r="O37" s="86" t="s">
        <v>14</v>
      </c>
      <c r="P37" s="87">
        <v>40826</v>
      </c>
      <c r="Q37" s="80" t="s">
        <v>13</v>
      </c>
      <c r="R37" s="88">
        <v>485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AA0-19BD-4701-B005-576E13D718D6}">
  <sheetPr>
    <tabColor rgb="FF00B0F0"/>
    <pageSetUpPr fitToPage="1"/>
  </sheetPr>
  <dimension ref="A1:L48"/>
  <sheetViews>
    <sheetView zoomScale="115" zoomScaleNormal="115" workbookViewId="0">
      <selection activeCell="S12" sqref="S1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74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13509</v>
      </c>
      <c r="E6" s="106">
        <v>1375</v>
      </c>
      <c r="F6" s="107">
        <v>7079</v>
      </c>
      <c r="G6" s="107">
        <v>5055</v>
      </c>
      <c r="H6" s="108">
        <v>3042</v>
      </c>
      <c r="I6" s="109">
        <v>0.10178399585461544</v>
      </c>
      <c r="J6" s="110">
        <v>0.52402102302168929</v>
      </c>
      <c r="K6" s="110">
        <v>0.37419498112369531</v>
      </c>
      <c r="L6" s="111">
        <v>0.22518321119253831</v>
      </c>
    </row>
    <row r="7" spans="1:12" ht="22.5" customHeight="1" x14ac:dyDescent="0.15">
      <c r="A7" s="271"/>
      <c r="B7" s="276" t="s">
        <v>15</v>
      </c>
      <c r="C7" s="277"/>
      <c r="D7" s="112">
        <v>9416</v>
      </c>
      <c r="E7" s="113">
        <v>728</v>
      </c>
      <c r="F7" s="114">
        <v>4634</v>
      </c>
      <c r="G7" s="114">
        <v>4054</v>
      </c>
      <c r="H7" s="115">
        <v>2339</v>
      </c>
      <c r="I7" s="116">
        <v>7.7315208156329654E-2</v>
      </c>
      <c r="J7" s="117">
        <v>0.49214103653355989</v>
      </c>
      <c r="K7" s="117">
        <v>0.43054375531011047</v>
      </c>
      <c r="L7" s="118">
        <v>0.24840696686491079</v>
      </c>
    </row>
    <row r="8" spans="1:12" ht="22.5" customHeight="1" x14ac:dyDescent="0.15">
      <c r="A8" s="271"/>
      <c r="B8" s="119"/>
      <c r="C8" s="120" t="s">
        <v>16</v>
      </c>
      <c r="D8" s="121">
        <v>1715</v>
      </c>
      <c r="E8" s="122">
        <v>108</v>
      </c>
      <c r="F8" s="123">
        <v>796</v>
      </c>
      <c r="G8" s="123">
        <v>811</v>
      </c>
      <c r="H8" s="124">
        <v>440</v>
      </c>
      <c r="I8" s="125">
        <v>6.29737609329446E-2</v>
      </c>
      <c r="J8" s="126">
        <v>0.46413994169096212</v>
      </c>
      <c r="K8" s="126">
        <v>0.47288629737609328</v>
      </c>
      <c r="L8" s="127">
        <v>0.2565597667638484</v>
      </c>
    </row>
    <row r="9" spans="1:12" ht="22.5" customHeight="1" x14ac:dyDescent="0.15">
      <c r="A9" s="271"/>
      <c r="B9" s="128"/>
      <c r="C9" s="120" t="s">
        <v>17</v>
      </c>
      <c r="D9" s="121">
        <v>1041</v>
      </c>
      <c r="E9" s="122">
        <v>22</v>
      </c>
      <c r="F9" s="123">
        <v>426</v>
      </c>
      <c r="G9" s="123">
        <v>593</v>
      </c>
      <c r="H9" s="124">
        <v>376</v>
      </c>
      <c r="I9" s="125">
        <v>2.1133525456292025E-2</v>
      </c>
      <c r="J9" s="126">
        <v>0.40922190201729108</v>
      </c>
      <c r="K9" s="126">
        <v>0.56964457252641687</v>
      </c>
      <c r="L9" s="127">
        <v>0.36119116234390009</v>
      </c>
    </row>
    <row r="10" spans="1:12" ht="22.5" customHeight="1" x14ac:dyDescent="0.15">
      <c r="A10" s="271"/>
      <c r="B10" s="278" t="s">
        <v>18</v>
      </c>
      <c r="C10" s="258"/>
      <c r="D10" s="129">
        <v>3666</v>
      </c>
      <c r="E10" s="122">
        <v>368</v>
      </c>
      <c r="F10" s="123">
        <v>1890</v>
      </c>
      <c r="G10" s="123">
        <v>1408</v>
      </c>
      <c r="H10" s="124">
        <v>786</v>
      </c>
      <c r="I10" s="125">
        <v>0.10038188761593017</v>
      </c>
      <c r="J10" s="126">
        <v>0.51554828150572829</v>
      </c>
      <c r="K10" s="126">
        <v>0.38406983087834151</v>
      </c>
      <c r="L10" s="127">
        <v>0.2144026186579378</v>
      </c>
    </row>
    <row r="11" spans="1:12" ht="22.5" customHeight="1" x14ac:dyDescent="0.15">
      <c r="A11" s="271"/>
      <c r="B11" s="276" t="s">
        <v>19</v>
      </c>
      <c r="C11" s="277"/>
      <c r="D11" s="129">
        <v>2177</v>
      </c>
      <c r="E11" s="122">
        <v>110</v>
      </c>
      <c r="F11" s="123">
        <v>972</v>
      </c>
      <c r="G11" s="123">
        <v>1095</v>
      </c>
      <c r="H11" s="124">
        <v>671</v>
      </c>
      <c r="I11" s="125">
        <v>5.0528249885163065E-2</v>
      </c>
      <c r="J11" s="126">
        <v>0.44648598989435001</v>
      </c>
      <c r="K11" s="126">
        <v>0.50298576022048691</v>
      </c>
      <c r="L11" s="127">
        <v>0.3082223242994947</v>
      </c>
    </row>
    <row r="12" spans="1:12" ht="22.5" customHeight="1" x14ac:dyDescent="0.15">
      <c r="A12" s="271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71"/>
      <c r="B13" s="257" t="s">
        <v>21</v>
      </c>
      <c r="C13" s="258"/>
      <c r="D13" s="129">
        <v>914</v>
      </c>
      <c r="E13" s="122">
        <v>25</v>
      </c>
      <c r="F13" s="123">
        <v>359</v>
      </c>
      <c r="G13" s="123">
        <v>530</v>
      </c>
      <c r="H13" s="124">
        <v>333</v>
      </c>
      <c r="I13" s="125">
        <v>2.7352297592997812E-2</v>
      </c>
      <c r="J13" s="126">
        <v>0.39277899343544859</v>
      </c>
      <c r="K13" s="126">
        <v>0.57986870897155363</v>
      </c>
      <c r="L13" s="127">
        <v>0.36433260393873085</v>
      </c>
    </row>
    <row r="14" spans="1:12" ht="22.5" customHeight="1" x14ac:dyDescent="0.15">
      <c r="A14" s="271"/>
      <c r="B14" s="257" t="s">
        <v>22</v>
      </c>
      <c r="C14" s="258"/>
      <c r="D14" s="129">
        <v>1480</v>
      </c>
      <c r="E14" s="122">
        <v>35</v>
      </c>
      <c r="F14" s="123">
        <v>525</v>
      </c>
      <c r="G14" s="123">
        <v>920</v>
      </c>
      <c r="H14" s="124">
        <v>564</v>
      </c>
      <c r="I14" s="125">
        <v>2.364864864864865E-2</v>
      </c>
      <c r="J14" s="126">
        <v>0.35472972972972971</v>
      </c>
      <c r="K14" s="126">
        <v>0.6216216216216216</v>
      </c>
      <c r="L14" s="127">
        <v>0.38108108108108107</v>
      </c>
    </row>
    <row r="15" spans="1:12" ht="22.5" customHeight="1" x14ac:dyDescent="0.15">
      <c r="A15" s="271"/>
      <c r="B15" s="257" t="s">
        <v>23</v>
      </c>
      <c r="C15" s="258"/>
      <c r="D15" s="129">
        <v>524</v>
      </c>
      <c r="E15" s="122">
        <v>29</v>
      </c>
      <c r="F15" s="123">
        <v>235</v>
      </c>
      <c r="G15" s="123">
        <v>260</v>
      </c>
      <c r="H15" s="124">
        <v>128</v>
      </c>
      <c r="I15" s="125">
        <v>5.5343511450381681E-2</v>
      </c>
      <c r="J15" s="126">
        <v>0.44847328244274809</v>
      </c>
      <c r="K15" s="126">
        <v>0.49618320610687022</v>
      </c>
      <c r="L15" s="127">
        <v>0.24427480916030533</v>
      </c>
    </row>
    <row r="16" spans="1:12" ht="22.5" customHeight="1" x14ac:dyDescent="0.15">
      <c r="A16" s="271"/>
      <c r="B16" s="257" t="s">
        <v>24</v>
      </c>
      <c r="C16" s="258"/>
      <c r="D16" s="129">
        <v>100</v>
      </c>
      <c r="E16" s="122">
        <v>0</v>
      </c>
      <c r="F16" s="123">
        <v>21</v>
      </c>
      <c r="G16" s="123">
        <v>79</v>
      </c>
      <c r="H16" s="124">
        <v>48</v>
      </c>
      <c r="I16" s="125">
        <v>0</v>
      </c>
      <c r="J16" s="126">
        <v>0.21</v>
      </c>
      <c r="K16" s="126">
        <v>0.79</v>
      </c>
      <c r="L16" s="127">
        <v>0.48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572</v>
      </c>
      <c r="E18" s="113">
        <v>14</v>
      </c>
      <c r="F18" s="114">
        <v>225</v>
      </c>
      <c r="G18" s="114">
        <v>333</v>
      </c>
      <c r="H18" s="115">
        <v>204</v>
      </c>
      <c r="I18" s="116">
        <v>2.4475524475524476E-2</v>
      </c>
      <c r="J18" s="117">
        <v>0.39335664335664333</v>
      </c>
      <c r="K18" s="117">
        <v>0.58216783216783219</v>
      </c>
      <c r="L18" s="118">
        <v>0.35664335664335667</v>
      </c>
    </row>
    <row r="19" spans="1:12" ht="22.5" customHeight="1" x14ac:dyDescent="0.15">
      <c r="A19" s="272"/>
      <c r="B19" s="259" t="s">
        <v>27</v>
      </c>
      <c r="C19" s="260"/>
      <c r="D19" s="132">
        <v>32360</v>
      </c>
      <c r="E19" s="133">
        <v>2684</v>
      </c>
      <c r="F19" s="134">
        <v>15940</v>
      </c>
      <c r="G19" s="134">
        <v>13736</v>
      </c>
      <c r="H19" s="135">
        <v>8117</v>
      </c>
      <c r="I19" s="136">
        <v>8.2941903584672433E-2</v>
      </c>
      <c r="J19" s="137">
        <v>0.49258343634116192</v>
      </c>
      <c r="K19" s="137">
        <v>0.42447466007416562</v>
      </c>
      <c r="L19" s="138">
        <v>0.2508343634116193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680</v>
      </c>
      <c r="E20" s="106">
        <v>29</v>
      </c>
      <c r="F20" s="107">
        <v>261</v>
      </c>
      <c r="G20" s="107">
        <v>390</v>
      </c>
      <c r="H20" s="108">
        <v>242</v>
      </c>
      <c r="I20" s="109">
        <v>4.2647058823529413E-2</v>
      </c>
      <c r="J20" s="110">
        <v>0.38382352941176473</v>
      </c>
      <c r="K20" s="110">
        <v>0.57352941176470584</v>
      </c>
      <c r="L20" s="111">
        <v>0.35588235294117648</v>
      </c>
    </row>
    <row r="21" spans="1:12" ht="22.5" customHeight="1" x14ac:dyDescent="0.15">
      <c r="A21" s="268"/>
      <c r="B21" s="269" t="s">
        <v>27</v>
      </c>
      <c r="C21" s="270"/>
      <c r="D21" s="140">
        <v>680</v>
      </c>
      <c r="E21" s="141">
        <v>29</v>
      </c>
      <c r="F21" s="142">
        <v>261</v>
      </c>
      <c r="G21" s="142">
        <v>390</v>
      </c>
      <c r="H21" s="143">
        <v>242</v>
      </c>
      <c r="I21" s="144">
        <v>4.2647058823529413E-2</v>
      </c>
      <c r="J21" s="145">
        <v>0.38382352941176473</v>
      </c>
      <c r="K21" s="145">
        <v>0.57352941176470584</v>
      </c>
      <c r="L21" s="146">
        <v>0.35588235294117648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699</v>
      </c>
      <c r="E22" s="201">
        <v>20</v>
      </c>
      <c r="F22" s="202">
        <v>289</v>
      </c>
      <c r="G22" s="149">
        <v>390</v>
      </c>
      <c r="H22" s="150">
        <v>229</v>
      </c>
      <c r="I22" s="151">
        <v>2.8612303290414878E-2</v>
      </c>
      <c r="J22" s="152">
        <v>0.413447782546495</v>
      </c>
      <c r="K22" s="152">
        <v>0.55793991416309008</v>
      </c>
      <c r="L22" s="153">
        <v>0.32761087267525035</v>
      </c>
    </row>
    <row r="23" spans="1:12" ht="22.5" customHeight="1" x14ac:dyDescent="0.15">
      <c r="A23" s="271"/>
      <c r="B23" s="257" t="s">
        <v>32</v>
      </c>
      <c r="C23" s="258"/>
      <c r="D23" s="129">
        <v>1401</v>
      </c>
      <c r="E23" s="122">
        <v>78</v>
      </c>
      <c r="F23" s="183">
        <v>566</v>
      </c>
      <c r="G23" s="123">
        <v>757</v>
      </c>
      <c r="H23" s="124">
        <v>472</v>
      </c>
      <c r="I23" s="125">
        <v>5.5674518201284794E-2</v>
      </c>
      <c r="J23" s="126">
        <v>0.40399714489650251</v>
      </c>
      <c r="K23" s="126">
        <v>0.54032833690221271</v>
      </c>
      <c r="L23" s="127">
        <v>0.33690221270521059</v>
      </c>
    </row>
    <row r="24" spans="1:12" ht="22.5" customHeight="1" x14ac:dyDescent="0.15">
      <c r="A24" s="272"/>
      <c r="B24" s="259" t="s">
        <v>27</v>
      </c>
      <c r="C24" s="260"/>
      <c r="D24" s="140">
        <v>2100</v>
      </c>
      <c r="E24" s="141">
        <v>98</v>
      </c>
      <c r="F24" s="142">
        <v>855</v>
      </c>
      <c r="G24" s="142">
        <v>1147</v>
      </c>
      <c r="H24" s="143">
        <v>701</v>
      </c>
      <c r="I24" s="144">
        <v>4.6666666666666669E-2</v>
      </c>
      <c r="J24" s="145">
        <v>0.40714285714285714</v>
      </c>
      <c r="K24" s="145">
        <v>0.54619047619047623</v>
      </c>
      <c r="L24" s="146">
        <v>0.33380952380952383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695</v>
      </c>
      <c r="E25" s="113">
        <v>36</v>
      </c>
      <c r="F25" s="114">
        <v>235</v>
      </c>
      <c r="G25" s="114">
        <v>424</v>
      </c>
      <c r="H25" s="115">
        <v>257</v>
      </c>
      <c r="I25" s="116">
        <v>5.1798561151079135E-2</v>
      </c>
      <c r="J25" s="117">
        <v>0.33812949640287771</v>
      </c>
      <c r="K25" s="117">
        <v>0.61007194244604313</v>
      </c>
      <c r="L25" s="118">
        <v>0.36978417266187052</v>
      </c>
    </row>
    <row r="26" spans="1:12" ht="22.5" customHeight="1" x14ac:dyDescent="0.15">
      <c r="A26" s="271"/>
      <c r="B26" s="257" t="s">
        <v>35</v>
      </c>
      <c r="C26" s="258"/>
      <c r="D26" s="129">
        <v>406</v>
      </c>
      <c r="E26" s="122">
        <v>5</v>
      </c>
      <c r="F26" s="123">
        <v>148</v>
      </c>
      <c r="G26" s="123">
        <v>253</v>
      </c>
      <c r="H26" s="124">
        <v>161</v>
      </c>
      <c r="I26" s="125">
        <v>1.2315270935960592E-2</v>
      </c>
      <c r="J26" s="126">
        <v>0.3645320197044335</v>
      </c>
      <c r="K26" s="126">
        <v>0.62315270935960587</v>
      </c>
      <c r="L26" s="127">
        <v>0.39655172413793105</v>
      </c>
    </row>
    <row r="27" spans="1:12" ht="22.5" customHeight="1" x14ac:dyDescent="0.15">
      <c r="A27" s="271"/>
      <c r="B27" s="259" t="s">
        <v>36</v>
      </c>
      <c r="C27" s="260"/>
      <c r="D27" s="132">
        <v>1101</v>
      </c>
      <c r="E27" s="154">
        <v>41</v>
      </c>
      <c r="F27" s="155">
        <v>383</v>
      </c>
      <c r="G27" s="155">
        <v>677</v>
      </c>
      <c r="H27" s="156">
        <v>418</v>
      </c>
      <c r="I27" s="157">
        <v>3.7238873751135333E-2</v>
      </c>
      <c r="J27" s="158">
        <v>0.34786557674841051</v>
      </c>
      <c r="K27" s="158">
        <v>0.61489554950045411</v>
      </c>
      <c r="L27" s="159">
        <v>0.37965485921889192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1608</v>
      </c>
      <c r="E28" s="113">
        <v>81</v>
      </c>
      <c r="F28" s="114">
        <v>647</v>
      </c>
      <c r="G28" s="114">
        <v>880</v>
      </c>
      <c r="H28" s="115">
        <v>560</v>
      </c>
      <c r="I28" s="116">
        <v>5.0373134328358209E-2</v>
      </c>
      <c r="J28" s="117">
        <v>0.40236318407960198</v>
      </c>
      <c r="K28" s="117">
        <v>0.54726368159203975</v>
      </c>
      <c r="L28" s="118">
        <v>0.34825870646766172</v>
      </c>
    </row>
    <row r="29" spans="1:12" ht="22.5" customHeight="1" x14ac:dyDescent="0.15">
      <c r="A29" s="253"/>
      <c r="B29" s="257" t="s">
        <v>39</v>
      </c>
      <c r="C29" s="258"/>
      <c r="D29" s="129">
        <v>385</v>
      </c>
      <c r="E29" s="122">
        <v>11</v>
      </c>
      <c r="F29" s="123">
        <v>106</v>
      </c>
      <c r="G29" s="123">
        <v>268</v>
      </c>
      <c r="H29" s="124">
        <v>162</v>
      </c>
      <c r="I29" s="125">
        <v>2.8571428571428571E-2</v>
      </c>
      <c r="J29" s="126">
        <v>0.27532467532467531</v>
      </c>
      <c r="K29" s="126">
        <v>0.69610389610389611</v>
      </c>
      <c r="L29" s="127">
        <v>0.42077922077922075</v>
      </c>
    </row>
    <row r="30" spans="1:12" ht="22.5" customHeight="1" x14ac:dyDescent="0.15">
      <c r="A30" s="254"/>
      <c r="B30" s="259" t="s">
        <v>36</v>
      </c>
      <c r="C30" s="260"/>
      <c r="D30" s="132">
        <v>1993</v>
      </c>
      <c r="E30" s="154">
        <v>92</v>
      </c>
      <c r="F30" s="155">
        <v>753</v>
      </c>
      <c r="G30" s="155">
        <v>1148</v>
      </c>
      <c r="H30" s="156">
        <v>722</v>
      </c>
      <c r="I30" s="157">
        <v>4.6161565479177123E-2</v>
      </c>
      <c r="J30" s="158">
        <v>0.37782237832413446</v>
      </c>
      <c r="K30" s="158">
        <v>0.57601605619668839</v>
      </c>
      <c r="L30" s="159">
        <v>0.36226793778223781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779</v>
      </c>
      <c r="E31" s="113">
        <v>31</v>
      </c>
      <c r="F31" s="114">
        <v>306</v>
      </c>
      <c r="G31" s="114">
        <v>442</v>
      </c>
      <c r="H31" s="115">
        <v>276</v>
      </c>
      <c r="I31" s="116">
        <v>3.9794608472400517E-2</v>
      </c>
      <c r="J31" s="117">
        <v>0.39281129653401797</v>
      </c>
      <c r="K31" s="117">
        <v>0.56739409499358151</v>
      </c>
      <c r="L31" s="118">
        <v>0.35430038510911427</v>
      </c>
    </row>
    <row r="32" spans="1:12" ht="22.5" customHeight="1" x14ac:dyDescent="0.15">
      <c r="A32" s="262"/>
      <c r="B32" s="257" t="s">
        <v>42</v>
      </c>
      <c r="C32" s="258"/>
      <c r="D32" s="129">
        <v>515</v>
      </c>
      <c r="E32" s="122">
        <v>26</v>
      </c>
      <c r="F32" s="123">
        <v>186</v>
      </c>
      <c r="G32" s="123">
        <v>303</v>
      </c>
      <c r="H32" s="124">
        <v>190</v>
      </c>
      <c r="I32" s="125">
        <v>5.0485436893203881E-2</v>
      </c>
      <c r="J32" s="126">
        <v>0.3611650485436893</v>
      </c>
      <c r="K32" s="126">
        <v>0.5883495145631068</v>
      </c>
      <c r="L32" s="127">
        <v>0.36893203883495146</v>
      </c>
    </row>
    <row r="33" spans="1:12" ht="22.5" customHeight="1" x14ac:dyDescent="0.15">
      <c r="A33" s="263"/>
      <c r="B33" s="259" t="s">
        <v>36</v>
      </c>
      <c r="C33" s="260"/>
      <c r="D33" s="132">
        <v>1294</v>
      </c>
      <c r="E33" s="154">
        <v>57</v>
      </c>
      <c r="F33" s="155">
        <v>492</v>
      </c>
      <c r="G33" s="155">
        <v>745</v>
      </c>
      <c r="H33" s="156">
        <v>466</v>
      </c>
      <c r="I33" s="157">
        <v>4.4049459041731069E-2</v>
      </c>
      <c r="J33" s="158">
        <v>0.3802163833075734</v>
      </c>
      <c r="K33" s="158">
        <v>0.57573415765069547</v>
      </c>
      <c r="L33" s="159">
        <v>0.36012364760432769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666</v>
      </c>
      <c r="E34" s="106">
        <v>24</v>
      </c>
      <c r="F34" s="107">
        <v>234</v>
      </c>
      <c r="G34" s="107">
        <v>408</v>
      </c>
      <c r="H34" s="108">
        <v>257</v>
      </c>
      <c r="I34" s="109">
        <v>3.6036036036036036E-2</v>
      </c>
      <c r="J34" s="110">
        <v>0.35135135135135137</v>
      </c>
      <c r="K34" s="110">
        <v>0.61261261261261257</v>
      </c>
      <c r="L34" s="111">
        <v>0.3858858858858859</v>
      </c>
    </row>
    <row r="35" spans="1:12" ht="22.5" customHeight="1" x14ac:dyDescent="0.15">
      <c r="A35" s="253"/>
      <c r="B35" s="257" t="s">
        <v>45</v>
      </c>
      <c r="C35" s="258"/>
      <c r="D35" s="129">
        <v>632</v>
      </c>
      <c r="E35" s="122">
        <v>26</v>
      </c>
      <c r="F35" s="123">
        <v>217</v>
      </c>
      <c r="G35" s="123">
        <v>389</v>
      </c>
      <c r="H35" s="124">
        <v>225</v>
      </c>
      <c r="I35" s="125">
        <v>4.1139240506329111E-2</v>
      </c>
      <c r="J35" s="126">
        <v>0.34335443037974683</v>
      </c>
      <c r="K35" s="126">
        <v>0.615506329113924</v>
      </c>
      <c r="L35" s="127">
        <v>0.35601265822784811</v>
      </c>
    </row>
    <row r="36" spans="1:12" ht="22.5" customHeight="1" x14ac:dyDescent="0.15">
      <c r="A36" s="254"/>
      <c r="B36" s="259" t="s">
        <v>36</v>
      </c>
      <c r="C36" s="260"/>
      <c r="D36" s="132">
        <v>1298</v>
      </c>
      <c r="E36" s="154">
        <v>50</v>
      </c>
      <c r="F36" s="155">
        <v>451</v>
      </c>
      <c r="G36" s="155">
        <v>797</v>
      </c>
      <c r="H36" s="156">
        <v>482</v>
      </c>
      <c r="I36" s="157">
        <v>3.8520801232665637E-2</v>
      </c>
      <c r="J36" s="158">
        <v>0.34745762711864409</v>
      </c>
      <c r="K36" s="158">
        <v>0.61402157164869031</v>
      </c>
      <c r="L36" s="159">
        <v>0.37134052388289679</v>
      </c>
    </row>
    <row r="37" spans="1:12" ht="22.5" customHeight="1" x14ac:dyDescent="0.15">
      <c r="A37" s="264" t="s">
        <v>46</v>
      </c>
      <c r="B37" s="265"/>
      <c r="C37" s="266"/>
      <c r="D37" s="160">
        <v>40826</v>
      </c>
      <c r="E37" s="161">
        <v>3051</v>
      </c>
      <c r="F37" s="162">
        <v>19135</v>
      </c>
      <c r="G37" s="162">
        <v>18640</v>
      </c>
      <c r="H37" s="163">
        <v>11148</v>
      </c>
      <c r="I37" s="164">
        <v>7.4731788566109833E-2</v>
      </c>
      <c r="J37" s="165">
        <v>0.46869641894870917</v>
      </c>
      <c r="K37" s="165">
        <v>0.45657179248518104</v>
      </c>
      <c r="L37" s="166">
        <v>0.27306128447557931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80F2-EEC0-48A1-8808-302DC4077EB5}">
  <sheetPr>
    <tabColor rgb="FF00B0F0"/>
    <pageSetUpPr fitToPage="1"/>
  </sheetPr>
  <dimension ref="A1:Q39"/>
  <sheetViews>
    <sheetView zoomScaleNormal="100" workbookViewId="0">
      <selection activeCell="N15" sqref="N15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74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13509</v>
      </c>
      <c r="E7" s="176">
        <v>710</v>
      </c>
      <c r="F7" s="177">
        <v>3397</v>
      </c>
      <c r="G7" s="107">
        <v>2065</v>
      </c>
      <c r="H7" s="108">
        <v>1118</v>
      </c>
      <c r="I7" s="106">
        <v>665</v>
      </c>
      <c r="J7" s="107">
        <v>3682</v>
      </c>
      <c r="K7" s="107">
        <v>1114</v>
      </c>
      <c r="L7" s="107">
        <v>2990</v>
      </c>
      <c r="M7" s="108">
        <v>1924</v>
      </c>
      <c r="N7" s="106">
        <v>1375</v>
      </c>
      <c r="O7" s="107">
        <v>7079</v>
      </c>
      <c r="P7" s="107">
        <v>5055</v>
      </c>
      <c r="Q7" s="178">
        <v>3042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349</v>
      </c>
      <c r="F8" s="180">
        <v>2422</v>
      </c>
      <c r="G8" s="114">
        <v>1667</v>
      </c>
      <c r="H8" s="115">
        <v>884</v>
      </c>
      <c r="I8" s="113">
        <v>379</v>
      </c>
      <c r="J8" s="114">
        <v>2212</v>
      </c>
      <c r="K8" s="114">
        <v>542</v>
      </c>
      <c r="L8" s="114">
        <v>2387</v>
      </c>
      <c r="M8" s="115">
        <v>1455</v>
      </c>
      <c r="N8" s="113">
        <v>728</v>
      </c>
      <c r="O8" s="114">
        <v>4634</v>
      </c>
      <c r="P8" s="114">
        <v>4054</v>
      </c>
      <c r="Q8" s="181">
        <v>2339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449</v>
      </c>
      <c r="G9" s="123">
        <v>331</v>
      </c>
      <c r="H9" s="124">
        <v>172</v>
      </c>
      <c r="I9" s="122">
        <v>53</v>
      </c>
      <c r="J9" s="123">
        <v>347</v>
      </c>
      <c r="K9" s="123">
        <v>113</v>
      </c>
      <c r="L9" s="123">
        <v>480</v>
      </c>
      <c r="M9" s="124">
        <v>268</v>
      </c>
      <c r="N9" s="122">
        <v>108</v>
      </c>
      <c r="O9" s="123">
        <v>796</v>
      </c>
      <c r="P9" s="123">
        <v>811</v>
      </c>
      <c r="Q9" s="184">
        <v>440</v>
      </c>
    </row>
    <row r="10" spans="1:17" ht="24" customHeight="1" x14ac:dyDescent="0.15">
      <c r="A10" s="318"/>
      <c r="B10" s="46"/>
      <c r="C10" s="38" t="s">
        <v>17</v>
      </c>
      <c r="D10" s="121">
        <v>1041</v>
      </c>
      <c r="E10" s="182">
        <v>14</v>
      </c>
      <c r="F10" s="183">
        <v>232</v>
      </c>
      <c r="G10" s="123">
        <v>242</v>
      </c>
      <c r="H10" s="124">
        <v>130</v>
      </c>
      <c r="I10" s="122">
        <v>8</v>
      </c>
      <c r="J10" s="123">
        <v>194</v>
      </c>
      <c r="K10" s="123">
        <v>37</v>
      </c>
      <c r="L10" s="123">
        <v>351</v>
      </c>
      <c r="M10" s="124">
        <v>246</v>
      </c>
      <c r="N10" s="122">
        <v>22</v>
      </c>
      <c r="O10" s="123">
        <v>426</v>
      </c>
      <c r="P10" s="123">
        <v>593</v>
      </c>
      <c r="Q10" s="184">
        <v>376</v>
      </c>
    </row>
    <row r="11" spans="1:17" ht="24" customHeight="1" x14ac:dyDescent="0.15">
      <c r="A11" s="318"/>
      <c r="B11" s="306" t="s">
        <v>18</v>
      </c>
      <c r="C11" s="307"/>
      <c r="D11" s="129">
        <v>3666</v>
      </c>
      <c r="E11" s="182">
        <v>191</v>
      </c>
      <c r="F11" s="183">
        <v>898</v>
      </c>
      <c r="G11" s="123">
        <v>555</v>
      </c>
      <c r="H11" s="124">
        <v>267</v>
      </c>
      <c r="I11" s="122">
        <v>177</v>
      </c>
      <c r="J11" s="123">
        <v>992</v>
      </c>
      <c r="K11" s="123">
        <v>293</v>
      </c>
      <c r="L11" s="123">
        <v>853</v>
      </c>
      <c r="M11" s="124">
        <v>519</v>
      </c>
      <c r="N11" s="122">
        <v>368</v>
      </c>
      <c r="O11" s="123">
        <v>1890</v>
      </c>
      <c r="P11" s="123">
        <v>1408</v>
      </c>
      <c r="Q11" s="184">
        <v>786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51</v>
      </c>
      <c r="F12" s="183">
        <v>490</v>
      </c>
      <c r="G12" s="123">
        <v>443</v>
      </c>
      <c r="H12" s="124">
        <v>245</v>
      </c>
      <c r="I12" s="122">
        <v>59</v>
      </c>
      <c r="J12" s="123">
        <v>482</v>
      </c>
      <c r="K12" s="123">
        <v>109</v>
      </c>
      <c r="L12" s="123">
        <v>652</v>
      </c>
      <c r="M12" s="124">
        <v>426</v>
      </c>
      <c r="N12" s="122">
        <v>110</v>
      </c>
      <c r="O12" s="123">
        <v>972</v>
      </c>
      <c r="P12" s="123">
        <v>1095</v>
      </c>
      <c r="Q12" s="184">
        <v>671</v>
      </c>
    </row>
    <row r="13" spans="1:17" ht="24" customHeight="1" x14ac:dyDescent="0.15">
      <c r="A13" s="318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914</v>
      </c>
      <c r="E14" s="122">
        <v>12</v>
      </c>
      <c r="F14" s="123">
        <v>187</v>
      </c>
      <c r="G14" s="123">
        <v>218</v>
      </c>
      <c r="H14" s="124">
        <v>127</v>
      </c>
      <c r="I14" s="122">
        <v>13</v>
      </c>
      <c r="J14" s="123">
        <v>172</v>
      </c>
      <c r="K14" s="123">
        <v>31</v>
      </c>
      <c r="L14" s="123">
        <v>312</v>
      </c>
      <c r="M14" s="124">
        <v>206</v>
      </c>
      <c r="N14" s="122">
        <v>25</v>
      </c>
      <c r="O14" s="123">
        <v>359</v>
      </c>
      <c r="P14" s="123">
        <v>530</v>
      </c>
      <c r="Q14" s="184">
        <v>333</v>
      </c>
    </row>
    <row r="15" spans="1:17" ht="24" customHeight="1" x14ac:dyDescent="0.15">
      <c r="A15" s="318"/>
      <c r="B15" s="306" t="s">
        <v>22</v>
      </c>
      <c r="C15" s="307"/>
      <c r="D15" s="129">
        <v>1480</v>
      </c>
      <c r="E15" s="122">
        <v>15</v>
      </c>
      <c r="F15" s="123">
        <v>264</v>
      </c>
      <c r="G15" s="123">
        <v>396</v>
      </c>
      <c r="H15" s="124">
        <v>218</v>
      </c>
      <c r="I15" s="122">
        <v>20</v>
      </c>
      <c r="J15" s="123">
        <v>261</v>
      </c>
      <c r="K15" s="123">
        <v>52</v>
      </c>
      <c r="L15" s="123">
        <v>524</v>
      </c>
      <c r="M15" s="124">
        <v>346</v>
      </c>
      <c r="N15" s="122">
        <v>35</v>
      </c>
      <c r="O15" s="123">
        <v>525</v>
      </c>
      <c r="P15" s="123">
        <v>920</v>
      </c>
      <c r="Q15" s="184">
        <v>564</v>
      </c>
    </row>
    <row r="16" spans="1:17" ht="24" customHeight="1" x14ac:dyDescent="0.15">
      <c r="A16" s="318"/>
      <c r="B16" s="306" t="s">
        <v>23</v>
      </c>
      <c r="C16" s="307"/>
      <c r="D16" s="129">
        <v>524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31</v>
      </c>
      <c r="L16" s="123">
        <v>145</v>
      </c>
      <c r="M16" s="124">
        <v>80</v>
      </c>
      <c r="N16" s="122">
        <v>29</v>
      </c>
      <c r="O16" s="123">
        <v>235</v>
      </c>
      <c r="P16" s="123">
        <v>260</v>
      </c>
      <c r="Q16" s="184"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9</v>
      </c>
      <c r="G17" s="123">
        <v>33</v>
      </c>
      <c r="H17" s="124">
        <v>19</v>
      </c>
      <c r="I17" s="122">
        <v>0</v>
      </c>
      <c r="J17" s="123">
        <v>12</v>
      </c>
      <c r="K17" s="123">
        <v>0</v>
      </c>
      <c r="L17" s="123">
        <v>46</v>
      </c>
      <c r="M17" s="124">
        <v>29</v>
      </c>
      <c r="N17" s="122">
        <v>0</v>
      </c>
      <c r="O17" s="123">
        <v>21</v>
      </c>
      <c r="P17" s="123">
        <v>79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572</v>
      </c>
      <c r="E19" s="113">
        <v>7</v>
      </c>
      <c r="F19" s="114">
        <v>177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191</v>
      </c>
      <c r="M19" s="115">
        <v>117</v>
      </c>
      <c r="N19" s="113">
        <v>14</v>
      </c>
      <c r="O19" s="114">
        <v>225</v>
      </c>
      <c r="P19" s="114">
        <v>333</v>
      </c>
      <c r="Q19" s="181">
        <v>204</v>
      </c>
    </row>
    <row r="20" spans="1:17" ht="24" customHeight="1" x14ac:dyDescent="0.15">
      <c r="A20" s="317"/>
      <c r="B20" s="308" t="s">
        <v>27</v>
      </c>
      <c r="C20" s="309"/>
      <c r="D20" s="132">
        <v>32360</v>
      </c>
      <c r="E20" s="133">
        <v>1352</v>
      </c>
      <c r="F20" s="134">
        <v>7972</v>
      </c>
      <c r="G20" s="134">
        <v>5635</v>
      </c>
      <c r="H20" s="135">
        <v>3014</v>
      </c>
      <c r="I20" s="133">
        <v>1332</v>
      </c>
      <c r="J20" s="134">
        <v>7968</v>
      </c>
      <c r="K20" s="134">
        <v>2186</v>
      </c>
      <c r="L20" s="187">
        <v>8101</v>
      </c>
      <c r="M20" s="135">
        <v>5103</v>
      </c>
      <c r="N20" s="133">
        <v>2684</v>
      </c>
      <c r="O20" s="134">
        <v>15940</v>
      </c>
      <c r="P20" s="187">
        <v>13736</v>
      </c>
      <c r="Q20" s="188">
        <v>8117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680</v>
      </c>
      <c r="E21" s="106">
        <v>13</v>
      </c>
      <c r="F21" s="107">
        <v>143</v>
      </c>
      <c r="G21" s="107">
        <v>169</v>
      </c>
      <c r="H21" s="108">
        <v>89</v>
      </c>
      <c r="I21" s="106">
        <v>16</v>
      </c>
      <c r="J21" s="107">
        <v>118</v>
      </c>
      <c r="K21" s="107">
        <v>30</v>
      </c>
      <c r="L21" s="107">
        <v>221</v>
      </c>
      <c r="M21" s="108">
        <v>153</v>
      </c>
      <c r="N21" s="106">
        <v>29</v>
      </c>
      <c r="O21" s="107">
        <v>261</v>
      </c>
      <c r="P21" s="107">
        <v>390</v>
      </c>
      <c r="Q21" s="178">
        <v>242</v>
      </c>
    </row>
    <row r="22" spans="1:17" ht="24" customHeight="1" x14ac:dyDescent="0.15">
      <c r="A22" s="317"/>
      <c r="B22" s="308" t="s">
        <v>27</v>
      </c>
      <c r="C22" s="309"/>
      <c r="D22" s="140">
        <v>680</v>
      </c>
      <c r="E22" s="141">
        <v>13</v>
      </c>
      <c r="F22" s="142">
        <v>143</v>
      </c>
      <c r="G22" s="142">
        <v>169</v>
      </c>
      <c r="H22" s="143">
        <v>89</v>
      </c>
      <c r="I22" s="141">
        <v>16</v>
      </c>
      <c r="J22" s="142">
        <v>118</v>
      </c>
      <c r="K22" s="142">
        <v>30</v>
      </c>
      <c r="L22" s="142">
        <v>221</v>
      </c>
      <c r="M22" s="143">
        <v>153</v>
      </c>
      <c r="N22" s="141">
        <v>29</v>
      </c>
      <c r="O22" s="142">
        <v>261</v>
      </c>
      <c r="P22" s="142">
        <v>390</v>
      </c>
      <c r="Q22" s="189">
        <v>242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699</v>
      </c>
      <c r="E23" s="148">
        <v>9</v>
      </c>
      <c r="F23" s="148">
        <v>146</v>
      </c>
      <c r="G23" s="149">
        <v>176</v>
      </c>
      <c r="H23" s="150">
        <v>93</v>
      </c>
      <c r="I23" s="148">
        <v>11</v>
      </c>
      <c r="J23" s="149">
        <v>143</v>
      </c>
      <c r="K23" s="149">
        <v>40</v>
      </c>
      <c r="L23" s="149">
        <v>214</v>
      </c>
      <c r="M23" s="150">
        <v>136</v>
      </c>
      <c r="N23" s="148">
        <v>20</v>
      </c>
      <c r="O23" s="149">
        <v>289</v>
      </c>
      <c r="P23" s="149">
        <v>390</v>
      </c>
      <c r="Q23" s="190">
        <v>229</v>
      </c>
    </row>
    <row r="24" spans="1:17" ht="24" customHeight="1" x14ac:dyDescent="0.15">
      <c r="A24" s="318"/>
      <c r="B24" s="306" t="s">
        <v>32</v>
      </c>
      <c r="C24" s="307"/>
      <c r="D24" s="129">
        <v>1401</v>
      </c>
      <c r="E24" s="122">
        <v>39</v>
      </c>
      <c r="F24" s="122">
        <v>281</v>
      </c>
      <c r="G24" s="123">
        <v>337</v>
      </c>
      <c r="H24" s="124">
        <v>193</v>
      </c>
      <c r="I24" s="122">
        <v>39</v>
      </c>
      <c r="J24" s="123">
        <v>285</v>
      </c>
      <c r="K24" s="123">
        <v>64</v>
      </c>
      <c r="L24" s="123">
        <v>420</v>
      </c>
      <c r="M24" s="124">
        <v>279</v>
      </c>
      <c r="N24" s="122">
        <v>78</v>
      </c>
      <c r="O24" s="123">
        <v>566</v>
      </c>
      <c r="P24" s="123">
        <v>757</v>
      </c>
      <c r="Q24" s="184">
        <v>472</v>
      </c>
    </row>
    <row r="25" spans="1:17" ht="24" customHeight="1" x14ac:dyDescent="0.15">
      <c r="A25" s="317"/>
      <c r="B25" s="308" t="s">
        <v>27</v>
      </c>
      <c r="C25" s="309"/>
      <c r="D25" s="140">
        <v>2100</v>
      </c>
      <c r="E25" s="141">
        <v>48</v>
      </c>
      <c r="F25" s="142">
        <v>427</v>
      </c>
      <c r="G25" s="142">
        <v>513</v>
      </c>
      <c r="H25" s="143">
        <v>286</v>
      </c>
      <c r="I25" s="141">
        <v>50</v>
      </c>
      <c r="J25" s="142">
        <v>428</v>
      </c>
      <c r="K25" s="142">
        <v>104</v>
      </c>
      <c r="L25" s="142">
        <v>634</v>
      </c>
      <c r="M25" s="143">
        <v>415</v>
      </c>
      <c r="N25" s="141">
        <v>98</v>
      </c>
      <c r="O25" s="142">
        <v>855</v>
      </c>
      <c r="P25" s="142">
        <v>1147</v>
      </c>
      <c r="Q25" s="189">
        <v>701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695</v>
      </c>
      <c r="E26" s="113">
        <v>20</v>
      </c>
      <c r="F26" s="114">
        <v>122</v>
      </c>
      <c r="G26" s="114">
        <v>191</v>
      </c>
      <c r="H26" s="115">
        <v>105</v>
      </c>
      <c r="I26" s="113">
        <v>16</v>
      </c>
      <c r="J26" s="114">
        <v>113</v>
      </c>
      <c r="K26" s="114">
        <v>20</v>
      </c>
      <c r="L26" s="114">
        <v>233</v>
      </c>
      <c r="M26" s="115">
        <v>152</v>
      </c>
      <c r="N26" s="113">
        <v>36</v>
      </c>
      <c r="O26" s="114">
        <v>235</v>
      </c>
      <c r="P26" s="114">
        <v>424</v>
      </c>
      <c r="Q26" s="181">
        <v>257</v>
      </c>
    </row>
    <row r="27" spans="1:17" ht="24" customHeight="1" x14ac:dyDescent="0.15">
      <c r="A27" s="318"/>
      <c r="B27" s="306" t="s">
        <v>35</v>
      </c>
      <c r="C27" s="307"/>
      <c r="D27" s="129">
        <v>406</v>
      </c>
      <c r="E27" s="122">
        <v>2</v>
      </c>
      <c r="F27" s="123">
        <v>86</v>
      </c>
      <c r="G27" s="123">
        <v>116</v>
      </c>
      <c r="H27" s="124">
        <v>67</v>
      </c>
      <c r="I27" s="122">
        <v>3</v>
      </c>
      <c r="J27" s="123">
        <v>62</v>
      </c>
      <c r="K27" s="123">
        <v>9</v>
      </c>
      <c r="L27" s="123">
        <v>137</v>
      </c>
      <c r="M27" s="124">
        <v>94</v>
      </c>
      <c r="N27" s="122">
        <v>5</v>
      </c>
      <c r="O27" s="123">
        <v>148</v>
      </c>
      <c r="P27" s="123">
        <v>253</v>
      </c>
      <c r="Q27" s="184">
        <v>161</v>
      </c>
    </row>
    <row r="28" spans="1:17" ht="24" customHeight="1" x14ac:dyDescent="0.15">
      <c r="A28" s="317"/>
      <c r="B28" s="308" t="s">
        <v>36</v>
      </c>
      <c r="C28" s="309"/>
      <c r="D28" s="132">
        <v>1101</v>
      </c>
      <c r="E28" s="154">
        <v>22</v>
      </c>
      <c r="F28" s="155">
        <v>208</v>
      </c>
      <c r="G28" s="155">
        <v>307</v>
      </c>
      <c r="H28" s="156">
        <v>172</v>
      </c>
      <c r="I28" s="154">
        <v>19</v>
      </c>
      <c r="J28" s="155">
        <v>175</v>
      </c>
      <c r="K28" s="155">
        <v>29</v>
      </c>
      <c r="L28" s="155">
        <v>370</v>
      </c>
      <c r="M28" s="156">
        <v>246</v>
      </c>
      <c r="N28" s="154">
        <v>41</v>
      </c>
      <c r="O28" s="155">
        <v>383</v>
      </c>
      <c r="P28" s="155">
        <v>677</v>
      </c>
      <c r="Q28" s="191">
        <v>418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1608</v>
      </c>
      <c r="E29" s="113">
        <v>41</v>
      </c>
      <c r="F29" s="114">
        <v>342</v>
      </c>
      <c r="G29" s="114">
        <v>374</v>
      </c>
      <c r="H29" s="115">
        <v>219</v>
      </c>
      <c r="I29" s="113">
        <v>40</v>
      </c>
      <c r="J29" s="114">
        <v>305</v>
      </c>
      <c r="K29" s="114">
        <v>54</v>
      </c>
      <c r="L29" s="114">
        <v>506</v>
      </c>
      <c r="M29" s="115">
        <v>341</v>
      </c>
      <c r="N29" s="113">
        <v>81</v>
      </c>
      <c r="O29" s="114">
        <v>647</v>
      </c>
      <c r="P29" s="114">
        <v>880</v>
      </c>
      <c r="Q29" s="181">
        <v>560</v>
      </c>
    </row>
    <row r="30" spans="1:17" ht="24" customHeight="1" x14ac:dyDescent="0.15">
      <c r="A30" s="311"/>
      <c r="B30" s="306" t="s">
        <v>39</v>
      </c>
      <c r="C30" s="307"/>
      <c r="D30" s="129">
        <v>385</v>
      </c>
      <c r="E30" s="122">
        <v>5</v>
      </c>
      <c r="F30" s="123">
        <v>54</v>
      </c>
      <c r="G30" s="123">
        <v>124</v>
      </c>
      <c r="H30" s="124">
        <v>67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268</v>
      </c>
      <c r="Q30" s="184">
        <v>162</v>
      </c>
    </row>
    <row r="31" spans="1:17" ht="24" customHeight="1" x14ac:dyDescent="0.15">
      <c r="A31" s="312"/>
      <c r="B31" s="308" t="s">
        <v>36</v>
      </c>
      <c r="C31" s="309"/>
      <c r="D31" s="132">
        <v>1993</v>
      </c>
      <c r="E31" s="154">
        <v>46</v>
      </c>
      <c r="F31" s="155">
        <v>396</v>
      </c>
      <c r="G31" s="155">
        <v>498</v>
      </c>
      <c r="H31" s="156">
        <v>286</v>
      </c>
      <c r="I31" s="154">
        <v>46</v>
      </c>
      <c r="J31" s="155">
        <v>357</v>
      </c>
      <c r="K31" s="155">
        <v>65</v>
      </c>
      <c r="L31" s="155">
        <v>650</v>
      </c>
      <c r="M31" s="156">
        <v>436</v>
      </c>
      <c r="N31" s="154">
        <v>92</v>
      </c>
      <c r="O31" s="155">
        <v>753</v>
      </c>
      <c r="P31" s="155">
        <v>1148</v>
      </c>
      <c r="Q31" s="191">
        <v>722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779</v>
      </c>
      <c r="E32" s="113">
        <v>19</v>
      </c>
      <c r="F32" s="114">
        <v>169</v>
      </c>
      <c r="G32" s="114">
        <v>185</v>
      </c>
      <c r="H32" s="115">
        <v>100</v>
      </c>
      <c r="I32" s="113">
        <v>12</v>
      </c>
      <c r="J32" s="114">
        <v>137</v>
      </c>
      <c r="K32" s="114">
        <v>18</v>
      </c>
      <c r="L32" s="114">
        <v>257</v>
      </c>
      <c r="M32" s="115">
        <v>176</v>
      </c>
      <c r="N32" s="113">
        <v>31</v>
      </c>
      <c r="O32" s="114">
        <v>306</v>
      </c>
      <c r="P32" s="114">
        <v>442</v>
      </c>
      <c r="Q32" s="181">
        <v>276</v>
      </c>
    </row>
    <row r="33" spans="1:17" ht="24" customHeight="1" x14ac:dyDescent="0.15">
      <c r="A33" s="302"/>
      <c r="B33" s="306" t="s">
        <v>42</v>
      </c>
      <c r="C33" s="307"/>
      <c r="D33" s="129">
        <v>515</v>
      </c>
      <c r="E33" s="122">
        <v>14</v>
      </c>
      <c r="F33" s="123">
        <v>97</v>
      </c>
      <c r="G33" s="123">
        <v>142</v>
      </c>
      <c r="H33" s="124">
        <v>84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186</v>
      </c>
      <c r="P33" s="123">
        <v>303</v>
      </c>
      <c r="Q33" s="184">
        <v>190</v>
      </c>
    </row>
    <row r="34" spans="1:17" ht="24" customHeight="1" x14ac:dyDescent="0.15">
      <c r="A34" s="303"/>
      <c r="B34" s="308" t="s">
        <v>36</v>
      </c>
      <c r="C34" s="309"/>
      <c r="D34" s="132">
        <v>1294</v>
      </c>
      <c r="E34" s="154">
        <v>33</v>
      </c>
      <c r="F34" s="155">
        <v>266</v>
      </c>
      <c r="G34" s="155">
        <v>327</v>
      </c>
      <c r="H34" s="156">
        <v>184</v>
      </c>
      <c r="I34" s="154">
        <v>24</v>
      </c>
      <c r="J34" s="155">
        <v>226</v>
      </c>
      <c r="K34" s="155">
        <v>31</v>
      </c>
      <c r="L34" s="155">
        <v>418</v>
      </c>
      <c r="M34" s="156">
        <v>282</v>
      </c>
      <c r="N34" s="154">
        <v>57</v>
      </c>
      <c r="O34" s="155">
        <v>492</v>
      </c>
      <c r="P34" s="155">
        <v>745</v>
      </c>
      <c r="Q34" s="191">
        <v>466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666</v>
      </c>
      <c r="E35" s="106">
        <v>12</v>
      </c>
      <c r="F35" s="107">
        <v>127</v>
      </c>
      <c r="G35" s="107">
        <v>170</v>
      </c>
      <c r="H35" s="108">
        <v>96</v>
      </c>
      <c r="I35" s="106">
        <v>12</v>
      </c>
      <c r="J35" s="107">
        <v>107</v>
      </c>
      <c r="K35" s="107">
        <v>16</v>
      </c>
      <c r="L35" s="107">
        <v>238</v>
      </c>
      <c r="M35" s="108">
        <v>161</v>
      </c>
      <c r="N35" s="106">
        <v>24</v>
      </c>
      <c r="O35" s="107">
        <v>234</v>
      </c>
      <c r="P35" s="107">
        <v>408</v>
      </c>
      <c r="Q35" s="178">
        <v>257</v>
      </c>
    </row>
    <row r="36" spans="1:17" ht="24" customHeight="1" x14ac:dyDescent="0.15">
      <c r="A36" s="311"/>
      <c r="B36" s="306" t="s">
        <v>45</v>
      </c>
      <c r="C36" s="307"/>
      <c r="D36" s="129">
        <v>632</v>
      </c>
      <c r="E36" s="122">
        <v>12</v>
      </c>
      <c r="F36" s="123">
        <v>108</v>
      </c>
      <c r="G36" s="123">
        <v>169</v>
      </c>
      <c r="H36" s="124">
        <v>80</v>
      </c>
      <c r="I36" s="122">
        <v>14</v>
      </c>
      <c r="J36" s="123">
        <v>109</v>
      </c>
      <c r="K36" s="123">
        <v>23</v>
      </c>
      <c r="L36" s="123">
        <v>220</v>
      </c>
      <c r="M36" s="124">
        <v>145</v>
      </c>
      <c r="N36" s="122">
        <v>26</v>
      </c>
      <c r="O36" s="123">
        <v>217</v>
      </c>
      <c r="P36" s="123">
        <v>389</v>
      </c>
      <c r="Q36" s="184">
        <v>225</v>
      </c>
    </row>
    <row r="37" spans="1:17" ht="24" customHeight="1" x14ac:dyDescent="0.15">
      <c r="A37" s="312"/>
      <c r="B37" s="308" t="s">
        <v>36</v>
      </c>
      <c r="C37" s="309"/>
      <c r="D37" s="132">
        <v>1298</v>
      </c>
      <c r="E37" s="154">
        <v>24</v>
      </c>
      <c r="F37" s="155">
        <v>235</v>
      </c>
      <c r="G37" s="155">
        <v>339</v>
      </c>
      <c r="H37" s="156">
        <v>176</v>
      </c>
      <c r="I37" s="154">
        <v>26</v>
      </c>
      <c r="J37" s="155">
        <v>216</v>
      </c>
      <c r="K37" s="155">
        <v>39</v>
      </c>
      <c r="L37" s="155">
        <v>458</v>
      </c>
      <c r="M37" s="156">
        <v>306</v>
      </c>
      <c r="N37" s="154">
        <v>50</v>
      </c>
      <c r="O37" s="155">
        <v>451</v>
      </c>
      <c r="P37" s="155">
        <v>797</v>
      </c>
      <c r="Q37" s="191">
        <v>482</v>
      </c>
    </row>
    <row r="38" spans="1:17" ht="24" customHeight="1" thickBot="1" x14ac:dyDescent="0.2">
      <c r="A38" s="313" t="s">
        <v>46</v>
      </c>
      <c r="B38" s="314"/>
      <c r="C38" s="315"/>
      <c r="D38" s="192">
        <v>40826</v>
      </c>
      <c r="E38" s="193">
        <v>1538</v>
      </c>
      <c r="F38" s="194">
        <v>9647</v>
      </c>
      <c r="G38" s="194">
        <v>7788</v>
      </c>
      <c r="H38" s="195">
        <v>4207</v>
      </c>
      <c r="I38" s="193">
        <v>1513</v>
      </c>
      <c r="J38" s="194">
        <v>9488</v>
      </c>
      <c r="K38" s="194">
        <v>2484</v>
      </c>
      <c r="L38" s="194">
        <v>10852</v>
      </c>
      <c r="M38" s="195">
        <v>6941</v>
      </c>
      <c r="N38" s="193">
        <v>3051</v>
      </c>
      <c r="O38" s="194">
        <v>19135</v>
      </c>
      <c r="P38" s="194">
        <v>18640</v>
      </c>
      <c r="Q38" s="196">
        <v>11148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4C48-51A0-4C17-9B21-1A777C1B2F99}">
  <sheetPr>
    <tabColor rgb="FFFFFF00"/>
  </sheetPr>
  <dimension ref="A1:S41"/>
  <sheetViews>
    <sheetView zoomScale="115" zoomScaleNormal="115" workbookViewId="0">
      <selection activeCell="T21" sqref="T21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7187</v>
      </c>
      <c r="E6" s="14" t="s">
        <v>11</v>
      </c>
      <c r="F6" s="15">
        <v>128</v>
      </c>
      <c r="G6" s="16" t="s">
        <v>12</v>
      </c>
      <c r="H6" s="17">
        <f>SUM('[1]集計表（リンク）'!D4:D110)</f>
        <v>6166</v>
      </c>
      <c r="I6" s="18" t="s">
        <v>13</v>
      </c>
      <c r="J6" s="19">
        <f>SUM('[1]集計表（リンク）'!G4:G110)</f>
        <v>51</v>
      </c>
      <c r="K6" s="20" t="s">
        <v>14</v>
      </c>
      <c r="L6" s="17">
        <f>SUM('[1]集計表（リンク）'!E4:E110)</f>
        <v>7325</v>
      </c>
      <c r="M6" s="18" t="s">
        <v>13</v>
      </c>
      <c r="N6" s="19">
        <f>SUM('[1]集計表（リンク）'!H4:H110)</f>
        <v>120</v>
      </c>
      <c r="O6" s="20" t="s">
        <v>14</v>
      </c>
      <c r="P6" s="17">
        <f t="shared" ref="P6:P37" si="0">H6+L6</f>
        <v>13491</v>
      </c>
      <c r="Q6" s="18" t="s">
        <v>13</v>
      </c>
      <c r="R6" s="19">
        <f t="shared" ref="R6:R36" si="1">J6+N6</f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5134</v>
      </c>
      <c r="E7" s="22" t="s">
        <v>13</v>
      </c>
      <c r="F7" s="23">
        <v>104</v>
      </c>
      <c r="G7" s="24" t="s">
        <v>14</v>
      </c>
      <c r="H7" s="25">
        <f>SUM('[1]集計表（リンク）'!D111:D167)</f>
        <v>4434</v>
      </c>
      <c r="I7" s="26" t="s">
        <v>13</v>
      </c>
      <c r="J7" s="27">
        <f>SUM('[1]集計表（リンク）'!G111:G167)</f>
        <v>84</v>
      </c>
      <c r="K7" s="28" t="s">
        <v>14</v>
      </c>
      <c r="L7" s="29">
        <f>SUM('[1]集計表（リンク）'!E111:E167)</f>
        <v>4976</v>
      </c>
      <c r="M7" s="30" t="s">
        <v>13</v>
      </c>
      <c r="N7" s="31">
        <f>SUM('[1]集計表（リンク）'!H111:H167)</f>
        <v>44</v>
      </c>
      <c r="O7" s="32" t="s">
        <v>14</v>
      </c>
      <c r="P7" s="33">
        <f t="shared" si="0"/>
        <v>9410</v>
      </c>
      <c r="Q7" s="34" t="s">
        <v>13</v>
      </c>
      <c r="R7" s="35">
        <f t="shared" si="1"/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SUM('[1]集計表（リンク）'!D144:D154)</f>
        <v>833</v>
      </c>
      <c r="I8" s="34" t="s">
        <v>13</v>
      </c>
      <c r="J8" s="35">
        <f>SUM('[1]集計表（リンク）'!G144:G154)</f>
        <v>5</v>
      </c>
      <c r="K8" s="36" t="s">
        <v>14</v>
      </c>
      <c r="L8" s="29">
        <f>SUM('[1]集計表（リンク）'!E144:E154)</f>
        <v>878</v>
      </c>
      <c r="M8" s="43" t="s">
        <v>13</v>
      </c>
      <c r="N8" s="44">
        <f>SUM('[1]集計表（リンク）'!H144:H154)</f>
        <v>13</v>
      </c>
      <c r="O8" s="45" t="s">
        <v>14</v>
      </c>
      <c r="P8" s="25">
        <f t="shared" si="0"/>
        <v>1711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590</v>
      </c>
      <c r="E9" s="40" t="s">
        <v>13</v>
      </c>
      <c r="F9" s="41">
        <v>16</v>
      </c>
      <c r="G9" s="42" t="s">
        <v>14</v>
      </c>
      <c r="H9" s="33">
        <f>SUM('[1]集計表（リンク）'!D155:D167)</f>
        <v>489</v>
      </c>
      <c r="I9" s="34" t="s">
        <v>13</v>
      </c>
      <c r="J9" s="35">
        <f>SUM('[1]集計表（リンク）'!G155:G167)</f>
        <v>5</v>
      </c>
      <c r="K9" s="36" t="s">
        <v>14</v>
      </c>
      <c r="L9" s="29">
        <f>SUM('[1]集計表（リンク）'!E155:E167)</f>
        <v>552</v>
      </c>
      <c r="M9" s="43" t="s">
        <v>13</v>
      </c>
      <c r="N9" s="44">
        <f>SUM('[1]集計表（リンク）'!H155:H167)</f>
        <v>12</v>
      </c>
      <c r="O9" s="45" t="s">
        <v>14</v>
      </c>
      <c r="P9" s="25">
        <f t="shared" si="0"/>
        <v>1041</v>
      </c>
      <c r="Q9" s="26" t="s">
        <v>13</v>
      </c>
      <c r="R9" s="27">
        <f t="shared" si="1"/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1890</v>
      </c>
      <c r="E10" s="40" t="s">
        <v>13</v>
      </c>
      <c r="F10" s="41">
        <v>35</v>
      </c>
      <c r="G10" s="42" t="s">
        <v>14</v>
      </c>
      <c r="H10" s="33">
        <f>SUM('[1]集計表（リンク）'!D168:D181)</f>
        <v>1641</v>
      </c>
      <c r="I10" s="34" t="s">
        <v>13</v>
      </c>
      <c r="J10" s="35">
        <f>SUM('[1]集計表（リンク）'!G168:G181)</f>
        <v>12</v>
      </c>
      <c r="K10" s="36" t="s">
        <v>14</v>
      </c>
      <c r="L10" s="29">
        <f>SUM('[1]集計表（リンク）'!E168:E181)</f>
        <v>2015</v>
      </c>
      <c r="M10" s="43" t="s">
        <v>13</v>
      </c>
      <c r="N10" s="44">
        <f>SUM('[1]集計表（リンク）'!H168:H181)</f>
        <v>28</v>
      </c>
      <c r="O10" s="45" t="s">
        <v>14</v>
      </c>
      <c r="P10" s="25">
        <f t="shared" si="0"/>
        <v>3656</v>
      </c>
      <c r="Q10" s="26" t="s">
        <v>13</v>
      </c>
      <c r="R10" s="27">
        <f t="shared" si="1"/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1227</v>
      </c>
      <c r="E11" s="22" t="s">
        <v>13</v>
      </c>
      <c r="F11" s="23">
        <v>6</v>
      </c>
      <c r="G11" s="24" t="s">
        <v>14</v>
      </c>
      <c r="H11" s="25">
        <f>SUM('[1]集計表（リンク）'!D182:D201)</f>
        <v>982</v>
      </c>
      <c r="I11" s="26" t="s">
        <v>13</v>
      </c>
      <c r="J11" s="27">
        <f>SUM('[1]集計表（リンク）'!G182:G201)</f>
        <v>5</v>
      </c>
      <c r="K11" s="28" t="s">
        <v>14</v>
      </c>
      <c r="L11" s="29">
        <f>SUM('[1]集計表（リンク）'!E182:E201)</f>
        <v>1193</v>
      </c>
      <c r="M11" s="43" t="s">
        <v>13</v>
      </c>
      <c r="N11" s="44">
        <f>SUM('[1]集計表（リンク）'!H182:H201)</f>
        <v>5</v>
      </c>
      <c r="O11" s="45" t="s">
        <v>14</v>
      </c>
      <c r="P11" s="25">
        <f t="shared" si="0"/>
        <v>2175</v>
      </c>
      <c r="Q11" s="26" t="s">
        <v>13</v>
      </c>
      <c r="R11" s="27">
        <f t="shared" si="1"/>
        <v>10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SUM('[1]集計表（リンク）'!D182:D184)</f>
        <v>40</v>
      </c>
      <c r="I12" s="26" t="s">
        <v>13</v>
      </c>
      <c r="J12" s="27">
        <f>SUM('[1]集計表（リンク）'!G182:G184)</f>
        <v>0</v>
      </c>
      <c r="K12" s="28" t="s">
        <v>14</v>
      </c>
      <c r="L12" s="29">
        <f>SUM('[1]集計表（リンク）'!E182:E184)</f>
        <v>47</v>
      </c>
      <c r="M12" s="43" t="s">
        <v>13</v>
      </c>
      <c r="N12" s="44">
        <f>SUM('[1]集計表（リンク）'!H182:H184)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514</v>
      </c>
      <c r="E13" s="22" t="s">
        <v>13</v>
      </c>
      <c r="F13" s="23">
        <v>0</v>
      </c>
      <c r="G13" s="24" t="s">
        <v>14</v>
      </c>
      <c r="H13" s="25">
        <f>SUM('[1]集計表（リンク）'!D202:D218)</f>
        <v>414</v>
      </c>
      <c r="I13" s="26" t="s">
        <v>13</v>
      </c>
      <c r="J13" s="27">
        <f>SUM('[1]集計表（リンク）'!G202:G218)</f>
        <v>0</v>
      </c>
      <c r="K13" s="28" t="s">
        <v>14</v>
      </c>
      <c r="L13" s="29">
        <f>SUM('[1]集計表（リンク）'!E202:E218)</f>
        <v>497</v>
      </c>
      <c r="M13" s="43" t="s">
        <v>13</v>
      </c>
      <c r="N13" s="44">
        <f>SUM('[1]集計表（リンク）'!H202:H218)</f>
        <v>2</v>
      </c>
      <c r="O13" s="45" t="s">
        <v>14</v>
      </c>
      <c r="P13" s="25">
        <f t="shared" si="0"/>
        <v>911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836</v>
      </c>
      <c r="E14" s="22" t="s">
        <v>13</v>
      </c>
      <c r="F14" s="23">
        <v>8</v>
      </c>
      <c r="G14" s="24" t="s">
        <v>14</v>
      </c>
      <c r="H14" s="25">
        <f>SUM('[1]集計表（リンク）'!D219:D239)</f>
        <v>676</v>
      </c>
      <c r="I14" s="26" t="s">
        <v>13</v>
      </c>
      <c r="J14" s="27">
        <f>SUM('[1]集計表（リンク）'!G219:G239)</f>
        <v>1</v>
      </c>
      <c r="K14" s="28" t="s">
        <v>14</v>
      </c>
      <c r="L14" s="29">
        <f>SUM('[1]集計表（リンク）'!E219:E239)</f>
        <v>802</v>
      </c>
      <c r="M14" s="43" t="s">
        <v>13</v>
      </c>
      <c r="N14" s="44">
        <f>SUM('[1]集計表（リンク）'!H219:H239)</f>
        <v>9</v>
      </c>
      <c r="O14" s="45" t="s">
        <v>14</v>
      </c>
      <c r="P14" s="25">
        <f t="shared" si="0"/>
        <v>1478</v>
      </c>
      <c r="Q14" s="26" t="s">
        <v>13</v>
      </c>
      <c r="R14" s="27">
        <f t="shared" si="1"/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251</v>
      </c>
      <c r="E15" s="22" t="s">
        <v>13</v>
      </c>
      <c r="F15" s="23">
        <v>0</v>
      </c>
      <c r="G15" s="24" t="s">
        <v>14</v>
      </c>
      <c r="H15" s="25">
        <f>SUM('[1]集計表（リンク）'!D240:D249)</f>
        <v>260</v>
      </c>
      <c r="I15" s="26" t="s">
        <v>13</v>
      </c>
      <c r="J15" s="27">
        <f>SUM('[1]集計表（リンク）'!G240:G249)</f>
        <v>0</v>
      </c>
      <c r="K15" s="28" t="s">
        <v>14</v>
      </c>
      <c r="L15" s="29">
        <f>SUM('[1]集計表（リンク）'!E240:E249)</f>
        <v>264</v>
      </c>
      <c r="M15" s="43" t="s">
        <v>13</v>
      </c>
      <c r="N15" s="44">
        <f>SUM('[1]集計表（リンク）'!H240:H249)</f>
        <v>0</v>
      </c>
      <c r="O15" s="45" t="s">
        <v>14</v>
      </c>
      <c r="P15" s="25">
        <f>H15+L15</f>
        <v>524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56</v>
      </c>
      <c r="E16" s="22" t="s">
        <v>13</v>
      </c>
      <c r="F16" s="23">
        <v>0</v>
      </c>
      <c r="G16" s="24" t="s">
        <v>14</v>
      </c>
      <c r="H16" s="25">
        <f>SUM('[1]集計表（リンク）'!D250:D252)</f>
        <v>41</v>
      </c>
      <c r="I16" s="26" t="s">
        <v>13</v>
      </c>
      <c r="J16" s="27">
        <f>SUM('[1]集計表（リンク）'!G250:G252)</f>
        <v>0</v>
      </c>
      <c r="K16" s="28" t="s">
        <v>14</v>
      </c>
      <c r="L16" s="29">
        <f>SUM('[1]集計表（リンク）'!E250:E252)</f>
        <v>58</v>
      </c>
      <c r="M16" s="43" t="s">
        <v>13</v>
      </c>
      <c r="N16" s="44">
        <f>SUM('[1]集計表（リンク）'!H250:H252)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f>SUM('[1]集計表（リンク）'!D253)</f>
        <v>1</v>
      </c>
      <c r="I17" s="26" t="s">
        <v>13</v>
      </c>
      <c r="J17" s="27">
        <f>SUM('[1]集計表（リンク）'!G253)</f>
        <v>0</v>
      </c>
      <c r="K17" s="28" t="s">
        <v>14</v>
      </c>
      <c r="L17" s="29">
        <f>SUM('[1]集計表（リンク）'!E253)</f>
        <v>1</v>
      </c>
      <c r="M17" s="43" t="s">
        <v>13</v>
      </c>
      <c r="N17" s="44">
        <f>SUM('[1]集計表（リンク）'!H253)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399</v>
      </c>
      <c r="E18" s="22" t="s">
        <v>13</v>
      </c>
      <c r="F18" s="23">
        <v>0</v>
      </c>
      <c r="G18" s="24" t="s">
        <v>14</v>
      </c>
      <c r="H18" s="25">
        <f>SUM('[1]集計表（リンク）'!D254:D265)</f>
        <v>326</v>
      </c>
      <c r="I18" s="26" t="s">
        <v>13</v>
      </c>
      <c r="J18" s="27">
        <f>SUM('[1]集計表（リンク）'!G254:G265)</f>
        <v>0</v>
      </c>
      <c r="K18" s="28" t="s">
        <v>14</v>
      </c>
      <c r="L18" s="29">
        <f>SUM('[1]集計表（リンク）'!E254:E265)</f>
        <v>245</v>
      </c>
      <c r="M18" s="30" t="s">
        <v>13</v>
      </c>
      <c r="N18" s="31">
        <f>SUM('[1]集計表（リンク）'!H254:H265)</f>
        <v>0</v>
      </c>
      <c r="O18" s="32" t="s">
        <v>14</v>
      </c>
      <c r="P18" s="33">
        <f t="shared" si="0"/>
        <v>571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f>SUM(D6,D7,D10,D11,D13,D14,D16,D15,D17,D18)</f>
        <v>17495</v>
      </c>
      <c r="E19" s="49" t="s">
        <v>13</v>
      </c>
      <c r="F19" s="50">
        <f>SUM(F6,F7,F10,F11,F13,F14,F15,F16,F17,F18)</f>
        <v>281</v>
      </c>
      <c r="G19" s="51" t="s">
        <v>14</v>
      </c>
      <c r="H19" s="48">
        <f>H6+H7+H10+H11+H13+H14+H15+H16+H17+H18</f>
        <v>14941</v>
      </c>
      <c r="I19" s="49" t="s">
        <v>13</v>
      </c>
      <c r="J19" s="52">
        <f>J6+J7+J10+J11+J13+J14+J15+J16+J17+J18</f>
        <v>153</v>
      </c>
      <c r="K19" s="53" t="s">
        <v>14</v>
      </c>
      <c r="L19" s="48">
        <f>L6+L7+L10+L11+L13+L14+L15+L16+L17+L18</f>
        <v>17376</v>
      </c>
      <c r="M19" s="49" t="s">
        <v>13</v>
      </c>
      <c r="N19" s="52">
        <f>N6+N7+N10+N11+N13+N14+N15+N16+N17+N18</f>
        <v>208</v>
      </c>
      <c r="O19" s="53" t="s">
        <v>14</v>
      </c>
      <c r="P19" s="48">
        <f>H19+L19</f>
        <v>32317</v>
      </c>
      <c r="Q19" s="49" t="s">
        <v>13</v>
      </c>
      <c r="R19" s="52">
        <f>J19+N19</f>
        <v>361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400</v>
      </c>
      <c r="E20" s="14" t="s">
        <v>13</v>
      </c>
      <c r="F20" s="15">
        <v>32</v>
      </c>
      <c r="G20" s="16" t="s">
        <v>14</v>
      </c>
      <c r="H20" s="54">
        <f>SUM('[1]集計表（リンク）'!D266:D280)</f>
        <v>324</v>
      </c>
      <c r="I20" s="55" t="s">
        <v>13</v>
      </c>
      <c r="J20" s="56">
        <f>SUM('[1]集計表（リンク）'!G266:G280)</f>
        <v>35</v>
      </c>
      <c r="K20" s="57" t="s">
        <v>14</v>
      </c>
      <c r="L20" s="54">
        <f>SUM('[1]集計表（リンク）'!E266:E280)</f>
        <v>355</v>
      </c>
      <c r="M20" s="55" t="s">
        <v>13</v>
      </c>
      <c r="N20" s="56">
        <f>SUM('[1]集計表（リンク）'!H266:H280)</f>
        <v>11</v>
      </c>
      <c r="O20" s="57" t="s">
        <v>14</v>
      </c>
      <c r="P20" s="17">
        <f t="shared" si="0"/>
        <v>679</v>
      </c>
      <c r="Q20" s="18" t="s">
        <v>13</v>
      </c>
      <c r="R20" s="19">
        <f t="shared" si="1"/>
        <v>46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f>D20</f>
        <v>400</v>
      </c>
      <c r="E21" s="59" t="s">
        <v>13</v>
      </c>
      <c r="F21" s="60">
        <f>F20</f>
        <v>32</v>
      </c>
      <c r="G21" s="61" t="s">
        <v>14</v>
      </c>
      <c r="H21" s="62">
        <f t="shared" ref="H21:N21" si="3">H20</f>
        <v>324</v>
      </c>
      <c r="I21" s="63" t="s">
        <v>13</v>
      </c>
      <c r="J21" s="64">
        <f t="shared" si="3"/>
        <v>35</v>
      </c>
      <c r="K21" s="65" t="s">
        <v>14</v>
      </c>
      <c r="L21" s="62">
        <f t="shared" si="3"/>
        <v>355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679</v>
      </c>
      <c r="Q21" s="59" t="s">
        <v>13</v>
      </c>
      <c r="R21" s="67">
        <f t="shared" si="1"/>
        <v>46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398</v>
      </c>
      <c r="E22" s="40" t="s">
        <v>13</v>
      </c>
      <c r="F22" s="41">
        <v>26</v>
      </c>
      <c r="G22" s="42" t="s">
        <v>14</v>
      </c>
      <c r="H22" s="69">
        <f>SUM('[1]集計表（リンク）'!D281:D305)</f>
        <v>332</v>
      </c>
      <c r="I22" s="30" t="s">
        <v>13</v>
      </c>
      <c r="J22" s="31">
        <f>SUM('[1]集計表（リンク）'!G281:G305)</f>
        <v>5</v>
      </c>
      <c r="K22" s="32" t="s">
        <v>14</v>
      </c>
      <c r="L22" s="54">
        <f>SUM('[1]集計表（リンク）'!E281:E305)</f>
        <v>369</v>
      </c>
      <c r="M22" s="55" t="s">
        <v>13</v>
      </c>
      <c r="N22" s="56">
        <f>SUM('[1]集計表（リンク）'!H281:H305)</f>
        <v>22</v>
      </c>
      <c r="O22" s="57" t="s">
        <v>14</v>
      </c>
      <c r="P22" s="70">
        <f t="shared" si="0"/>
        <v>701</v>
      </c>
      <c r="Q22" s="71" t="s">
        <v>13</v>
      </c>
      <c r="R22" s="72">
        <f t="shared" si="1"/>
        <v>27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712</v>
      </c>
      <c r="E23" s="40" t="s">
        <v>11</v>
      </c>
      <c r="F23" s="41">
        <v>27</v>
      </c>
      <c r="G23" s="42" t="s">
        <v>14</v>
      </c>
      <c r="H23" s="69">
        <f>SUM('[1]集計表（リンク）'!D306:D334)</f>
        <v>657</v>
      </c>
      <c r="I23" s="30" t="s">
        <v>13</v>
      </c>
      <c r="J23" s="31">
        <f>SUM('[1]集計表（リンク）'!G306:G334)</f>
        <v>10</v>
      </c>
      <c r="K23" s="32" t="s">
        <v>14</v>
      </c>
      <c r="L23" s="69">
        <f>SUM('[1]集計表（リンク）'!E306:E334)</f>
        <v>745</v>
      </c>
      <c r="M23" s="30" t="s">
        <v>13</v>
      </c>
      <c r="N23" s="31">
        <f>SUM('[1]集計表（リンク）'!H306:H334)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32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f>SUM(D22:D23)</f>
        <v>1110</v>
      </c>
      <c r="E24" s="75" t="s">
        <v>13</v>
      </c>
      <c r="F24" s="50">
        <f>SUM(F22:F23)</f>
        <v>53</v>
      </c>
      <c r="G24" s="51" t="s">
        <v>14</v>
      </c>
      <c r="H24" s="48">
        <f t="shared" ref="H24:N24" si="4">SUM(H22:H23)</f>
        <v>989</v>
      </c>
      <c r="I24" s="49" t="s">
        <v>13</v>
      </c>
      <c r="J24" s="52">
        <f>SUM(J22:J23)</f>
        <v>15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2103</v>
      </c>
      <c r="Q24" s="59" t="s">
        <v>13</v>
      </c>
      <c r="R24" s="67">
        <f t="shared" si="1"/>
        <v>59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390</v>
      </c>
      <c r="E25" s="40" t="s">
        <v>13</v>
      </c>
      <c r="F25" s="41">
        <v>2</v>
      </c>
      <c r="G25" s="42" t="s">
        <v>14</v>
      </c>
      <c r="H25" s="69">
        <f>SUM('[1]集計表（リンク）'!D335:D367)</f>
        <v>331</v>
      </c>
      <c r="I25" s="30" t="s">
        <v>13</v>
      </c>
      <c r="J25" s="31">
        <f>SUM('[1]集計表（リンク）'!G335:G367)</f>
        <v>3</v>
      </c>
      <c r="K25" s="32" t="s">
        <v>14</v>
      </c>
      <c r="L25" s="69">
        <f>SUM('[1]集計表（リンク）'!E335:E367)</f>
        <v>368</v>
      </c>
      <c r="M25" s="30" t="s">
        <v>13</v>
      </c>
      <c r="N25" s="31">
        <f>SUM('[1]集計表（リンク）'!H335:H367)</f>
        <v>0</v>
      </c>
      <c r="O25" s="32" t="s">
        <v>14</v>
      </c>
      <c r="P25" s="33">
        <f t="shared" si="0"/>
        <v>699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232</v>
      </c>
      <c r="E26" s="22" t="s">
        <v>13</v>
      </c>
      <c r="F26" s="23">
        <v>0</v>
      </c>
      <c r="G26" s="24" t="s">
        <v>14</v>
      </c>
      <c r="H26" s="29">
        <f>SUM('[1]集計表（リンク）'!D368:D387)</f>
        <v>202</v>
      </c>
      <c r="I26" s="43" t="s">
        <v>13</v>
      </c>
      <c r="J26" s="44">
        <f>SUM('[1]集計表（リンク）'!G368:G387)</f>
        <v>0</v>
      </c>
      <c r="K26" s="45" t="s">
        <v>14</v>
      </c>
      <c r="L26" s="29">
        <f>SUM('[1]集計表（リンク）'!E368:E387)</f>
        <v>200</v>
      </c>
      <c r="M26" s="43" t="s">
        <v>13</v>
      </c>
      <c r="N26" s="44">
        <f>SUM('[1]集計表（リンク）'!H368:H387)</f>
        <v>0</v>
      </c>
      <c r="O26" s="45" t="s">
        <v>14</v>
      </c>
      <c r="P26" s="25">
        <f t="shared" si="0"/>
        <v>402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f>SUM(D25:D26)</f>
        <v>622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533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568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1101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917</v>
      </c>
      <c r="E28" s="40" t="s">
        <v>13</v>
      </c>
      <c r="F28" s="41">
        <v>11</v>
      </c>
      <c r="G28" s="42" t="s">
        <v>14</v>
      </c>
      <c r="H28" s="69">
        <f>SUM('[1]集計表（リンク）'!D388:D416)</f>
        <v>753</v>
      </c>
      <c r="I28" s="30" t="s">
        <v>13</v>
      </c>
      <c r="J28" s="31">
        <f>SUM('[1]集計表（リンク）'!G388:G416)</f>
        <v>9</v>
      </c>
      <c r="K28" s="32" t="s">
        <v>14</v>
      </c>
      <c r="L28" s="69">
        <f>SUM('[1]集計表（リンク）'!E388:E416)</f>
        <v>851</v>
      </c>
      <c r="M28" s="30" t="s">
        <v>13</v>
      </c>
      <c r="N28" s="31">
        <f>SUM('[1]集計表（リンク）'!H388:H416)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13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209</v>
      </c>
      <c r="E29" s="22" t="s">
        <v>13</v>
      </c>
      <c r="F29" s="23">
        <v>0</v>
      </c>
      <c r="G29" s="24" t="s">
        <v>14</v>
      </c>
      <c r="H29" s="29">
        <f>SUM('[1]集計表（リンク）'!D417:D429)</f>
        <v>183</v>
      </c>
      <c r="I29" s="43" t="s">
        <v>13</v>
      </c>
      <c r="J29" s="44">
        <f>SUM('[1]集計表（リンク）'!G417:G429)</f>
        <v>0</v>
      </c>
      <c r="K29" s="45" t="s">
        <v>14</v>
      </c>
      <c r="L29" s="29">
        <f>SUM('[1]集計表（リンク）'!E417:E429)</f>
        <v>201</v>
      </c>
      <c r="M29" s="43" t="s">
        <v>13</v>
      </c>
      <c r="N29" s="44">
        <f>SUM('[1]集計表（リンク）'!H417:H429)</f>
        <v>0</v>
      </c>
      <c r="O29" s="45" t="s">
        <v>14</v>
      </c>
      <c r="P29" s="25">
        <f t="shared" si="0"/>
        <v>384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f>SUM(D28:D29)</f>
        <v>1126</v>
      </c>
      <c r="E30" s="75" t="s">
        <v>13</v>
      </c>
      <c r="F30" s="50">
        <f>SUM(F28:F29)</f>
        <v>11</v>
      </c>
      <c r="G30" s="51" t="s">
        <v>14</v>
      </c>
      <c r="H30" s="48">
        <f t="shared" ref="H30:N30" si="6">SUM(H28:H29)</f>
        <v>936</v>
      </c>
      <c r="I30" s="49" t="s">
        <v>13</v>
      </c>
      <c r="J30" s="52">
        <f t="shared" si="6"/>
        <v>9</v>
      </c>
      <c r="K30" s="53" t="s">
        <v>14</v>
      </c>
      <c r="L30" s="48">
        <f t="shared" si="6"/>
        <v>1052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1988</v>
      </c>
      <c r="Q30" s="75" t="s">
        <v>13</v>
      </c>
      <c r="R30" s="77">
        <f t="shared" si="1"/>
        <v>13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416</v>
      </c>
      <c r="E31" s="40" t="s">
        <v>13</v>
      </c>
      <c r="F31" s="41">
        <v>0</v>
      </c>
      <c r="G31" s="42" t="s">
        <v>14</v>
      </c>
      <c r="H31" s="69">
        <f>SUM('[1]集計表（リンク）'!D430:D450)</f>
        <v>374</v>
      </c>
      <c r="I31" s="30" t="s">
        <v>13</v>
      </c>
      <c r="J31" s="31">
        <f>SUM('[1]集計表（リンク）'!G430:G450)</f>
        <v>0</v>
      </c>
      <c r="K31" s="32" t="s">
        <v>14</v>
      </c>
      <c r="L31" s="69">
        <f>SUM('[1]集計表（リンク）'!E430:E450)</f>
        <v>404</v>
      </c>
      <c r="M31" s="30" t="s">
        <v>13</v>
      </c>
      <c r="N31" s="31">
        <f>SUM('[1]集計表（リンク）'!H430:H450)</f>
        <v>1</v>
      </c>
      <c r="O31" s="32" t="s">
        <v>14</v>
      </c>
      <c r="P31" s="33">
        <f t="shared" si="0"/>
        <v>778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261</v>
      </c>
      <c r="E32" s="22" t="s">
        <v>13</v>
      </c>
      <c r="F32" s="23">
        <v>0</v>
      </c>
      <c r="G32" s="24" t="s">
        <v>14</v>
      </c>
      <c r="H32" s="29">
        <f>SUM('[1]集計表（リンク）'!D451:D461)</f>
        <v>254</v>
      </c>
      <c r="I32" s="43" t="s">
        <v>13</v>
      </c>
      <c r="J32" s="44">
        <f>SUM('[1]集計表（リンク）'!G451:G461)</f>
        <v>0</v>
      </c>
      <c r="K32" s="45" t="s">
        <v>14</v>
      </c>
      <c r="L32" s="29">
        <f>SUM('[1]集計表（リンク）'!E451:E461)</f>
        <v>263</v>
      </c>
      <c r="M32" s="43" t="s">
        <v>13</v>
      </c>
      <c r="N32" s="44">
        <f>SUM('[1]集計表（リンク）'!H451:H461)</f>
        <v>0</v>
      </c>
      <c r="O32" s="45" t="s">
        <v>14</v>
      </c>
      <c r="P32" s="25">
        <f t="shared" si="0"/>
        <v>517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f>SUM(D31:D32)</f>
        <v>677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628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1295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357</v>
      </c>
      <c r="E34" s="14" t="s">
        <v>13</v>
      </c>
      <c r="F34" s="15">
        <v>0</v>
      </c>
      <c r="G34" s="16" t="s">
        <v>14</v>
      </c>
      <c r="H34" s="54">
        <f>SUM('[1]集計表（リンク）'!D462:D487)</f>
        <v>308</v>
      </c>
      <c r="I34" s="55" t="s">
        <v>13</v>
      </c>
      <c r="J34" s="56">
        <f>SUM('[1]集計表（リンク）'!G462:G487)</f>
        <v>0</v>
      </c>
      <c r="K34" s="57" t="s">
        <v>14</v>
      </c>
      <c r="L34" s="54">
        <f>SUM('[1]集計表（リンク）'!E462:E487)</f>
        <v>354</v>
      </c>
      <c r="M34" s="55" t="s">
        <v>13</v>
      </c>
      <c r="N34" s="56">
        <f>SUM('[1]集計表（リンク）'!H462:H487)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324</v>
      </c>
      <c r="E35" s="22" t="s">
        <v>13</v>
      </c>
      <c r="F35" s="23">
        <v>3</v>
      </c>
      <c r="G35" s="24" t="s">
        <v>14</v>
      </c>
      <c r="H35" s="29">
        <f>SUM('[1]集計表（リンク）'!D488:D508)</f>
        <v>288</v>
      </c>
      <c r="I35" s="43" t="s">
        <v>13</v>
      </c>
      <c r="J35" s="44">
        <f>SUM('[1]集計表（リンク）'!G488:G508)</f>
        <v>2</v>
      </c>
      <c r="K35" s="45" t="s">
        <v>14</v>
      </c>
      <c r="L35" s="29">
        <f>SUM('[1]集計表（リンク）'!E488:E508)</f>
        <v>332</v>
      </c>
      <c r="M35" s="43" t="s">
        <v>13</v>
      </c>
      <c r="N35" s="44">
        <f>SUM('[1]集計表（リンク）'!H488:H508)</f>
        <v>3</v>
      </c>
      <c r="O35" s="45" t="s">
        <v>14</v>
      </c>
      <c r="P35" s="25">
        <f t="shared" si="0"/>
        <v>620</v>
      </c>
      <c r="Q35" s="26" t="s">
        <v>13</v>
      </c>
      <c r="R35" s="27">
        <f t="shared" si="1"/>
        <v>5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f>SUM(D34:D35)</f>
        <v>681</v>
      </c>
      <c r="E36" s="75" t="s">
        <v>13</v>
      </c>
      <c r="F36" s="50">
        <f>SUM(F34:F35)</f>
        <v>3</v>
      </c>
      <c r="G36" s="51" t="s">
        <v>14</v>
      </c>
      <c r="H36" s="48">
        <f t="shared" ref="H36:N36" si="8">SUM(H34:H35)</f>
        <v>596</v>
      </c>
      <c r="I36" s="49" t="s">
        <v>13</v>
      </c>
      <c r="J36" s="52">
        <f t="shared" si="8"/>
        <v>2</v>
      </c>
      <c r="K36" s="53" t="s">
        <v>14</v>
      </c>
      <c r="L36" s="48">
        <f t="shared" si="8"/>
        <v>686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1282</v>
      </c>
      <c r="Q36" s="75" t="s">
        <v>13</v>
      </c>
      <c r="R36" s="77">
        <f t="shared" si="1"/>
        <v>6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f>D19+D21+D24+D27+D30+D33+D36</f>
        <v>22111</v>
      </c>
      <c r="E37" s="80" t="s">
        <v>13</v>
      </c>
      <c r="F37" s="81">
        <f>F19+F21+F24+F27+F30+F33+F36</f>
        <v>382</v>
      </c>
      <c r="G37" s="82" t="s">
        <v>14</v>
      </c>
      <c r="H37" s="83">
        <f>H19+H21+H24+H27+H30+H33+H36</f>
        <v>18947</v>
      </c>
      <c r="I37" s="84" t="s">
        <v>13</v>
      </c>
      <c r="J37" s="85">
        <f>J19+J21+J24+J27+J30+J33+J36</f>
        <v>217</v>
      </c>
      <c r="K37" s="86" t="s">
        <v>14</v>
      </c>
      <c r="L37" s="83">
        <f>L19+L21+L24+L27+L30+L33+L36</f>
        <v>21818</v>
      </c>
      <c r="M37" s="84" t="s">
        <v>13</v>
      </c>
      <c r="N37" s="85">
        <f>N19+N21+N24+N27+N30+N33+N36</f>
        <v>272</v>
      </c>
      <c r="O37" s="86" t="s">
        <v>14</v>
      </c>
      <c r="P37" s="87">
        <f t="shared" si="0"/>
        <v>40765</v>
      </c>
      <c r="Q37" s="80" t="s">
        <v>13</v>
      </c>
      <c r="R37" s="88">
        <f>J37+N37</f>
        <v>489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sheetProtection sheet="1" objects="1" scenarios="1"/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165-0AE3-4670-B880-D5CF1B912004}">
  <sheetPr>
    <tabColor rgb="FFFFFF00"/>
    <pageSetUpPr fitToPage="1"/>
  </sheetPr>
  <dimension ref="A1:L48"/>
  <sheetViews>
    <sheetView topLeftCell="A2" zoomScale="115" zoomScaleNormal="115" workbookViewId="0">
      <selection activeCell="T21" sqref="T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'人口と世帯数（８月末）'!R2</f>
        <v>令和７年８月末日現在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f>'人口と世帯数（８月末）'!P6</f>
        <v>13491</v>
      </c>
      <c r="E6" s="106">
        <f>SUM('[1]集計表（リンク）'!J4:J110)</f>
        <v>1369</v>
      </c>
      <c r="F6" s="107">
        <f>SUM('[1]集計表（リンク）'!K4:K110)</f>
        <v>7078</v>
      </c>
      <c r="G6" s="107">
        <f>SUM('[1]集計表（リンク）'!L4:L110)</f>
        <v>5044</v>
      </c>
      <c r="H6" s="108">
        <f>SUM('[1]集計表（リンク）'!M4:M110)</f>
        <v>3045</v>
      </c>
      <c r="I6" s="109">
        <f>E6/D6</f>
        <v>0.10147505744570455</v>
      </c>
      <c r="J6" s="110">
        <f>F6/D6</f>
        <v>0.52464606033652061</v>
      </c>
      <c r="K6" s="110">
        <f>G6/D6</f>
        <v>0.37387888221777482</v>
      </c>
      <c r="L6" s="111">
        <f>H6/D6</f>
        <v>0.22570602623971536</v>
      </c>
    </row>
    <row r="7" spans="1:12" ht="22.5" customHeight="1" x14ac:dyDescent="0.15">
      <c r="A7" s="271"/>
      <c r="B7" s="276" t="s">
        <v>15</v>
      </c>
      <c r="C7" s="277"/>
      <c r="D7" s="112">
        <f>'人口と世帯数（８月末）'!P7</f>
        <v>9410</v>
      </c>
      <c r="E7" s="113">
        <f>SUM('[1]集計表（リンク）'!J111:J167)</f>
        <v>721</v>
      </c>
      <c r="F7" s="114">
        <f>SUM('[1]集計表（リンク）'!K111:K167)</f>
        <v>4627</v>
      </c>
      <c r="G7" s="114">
        <f>SUM('[1]集計表（リンク）'!L111:L167)</f>
        <v>4062</v>
      </c>
      <c r="H7" s="115">
        <f>SUM('[1]集計表（リンク）'!M111:M167)</f>
        <v>2343</v>
      </c>
      <c r="I7" s="116">
        <f>E7/D7</f>
        <v>7.662061636556855E-2</v>
      </c>
      <c r="J7" s="117">
        <f t="shared" ref="J7:J37" si="0">F7/D7</f>
        <v>0.49171094580233793</v>
      </c>
      <c r="K7" s="117">
        <f t="shared" ref="K7:K37" si="1">G7/D7</f>
        <v>0.43166843783209352</v>
      </c>
      <c r="L7" s="118">
        <f t="shared" ref="L7:L37" si="2">H7/D7</f>
        <v>0.24899043570669502</v>
      </c>
    </row>
    <row r="8" spans="1:12" ht="22.5" customHeight="1" x14ac:dyDescent="0.15">
      <c r="A8" s="271"/>
      <c r="B8" s="119"/>
      <c r="C8" s="120" t="s">
        <v>16</v>
      </c>
      <c r="D8" s="121">
        <f>'人口と世帯数（８月末）'!P8</f>
        <v>1711</v>
      </c>
      <c r="E8" s="122">
        <f>SUM('[1]集計表（リンク）'!J144:J154)</f>
        <v>107</v>
      </c>
      <c r="F8" s="123">
        <f>SUM('[1]集計表（リンク）'!K144:K154)</f>
        <v>795</v>
      </c>
      <c r="G8" s="123">
        <f>SUM('[1]集計表（リンク）'!L144:L154)</f>
        <v>809</v>
      </c>
      <c r="H8" s="124">
        <f>SUM('[1]集計表（リンク）'!M144:M154)</f>
        <v>439</v>
      </c>
      <c r="I8" s="125">
        <f t="shared" ref="I8:I37" si="3">E8/D8</f>
        <v>6.2536528345996489E-2</v>
      </c>
      <c r="J8" s="126">
        <f t="shared" si="0"/>
        <v>0.46464056107539453</v>
      </c>
      <c r="K8" s="126">
        <f t="shared" si="1"/>
        <v>0.47282291057860898</v>
      </c>
      <c r="L8" s="127">
        <f t="shared" si="2"/>
        <v>0.25657510227936881</v>
      </c>
    </row>
    <row r="9" spans="1:12" ht="22.5" customHeight="1" x14ac:dyDescent="0.15">
      <c r="A9" s="271"/>
      <c r="B9" s="128"/>
      <c r="C9" s="120" t="s">
        <v>17</v>
      </c>
      <c r="D9" s="121">
        <f>'人口と世帯数（８月末）'!P9</f>
        <v>1041</v>
      </c>
      <c r="E9" s="122">
        <f>SUM('[1]集計表（リンク）'!J155:J167)</f>
        <v>22</v>
      </c>
      <c r="F9" s="123">
        <f>SUM('[1]集計表（リンク）'!K155:K167)</f>
        <v>426</v>
      </c>
      <c r="G9" s="123">
        <f>SUM('[1]集計表（リンク）'!L155:L167)</f>
        <v>593</v>
      </c>
      <c r="H9" s="124">
        <f>SUM('[1]集計表（リンク）'!M155:M167)</f>
        <v>376</v>
      </c>
      <c r="I9" s="125">
        <f t="shared" si="3"/>
        <v>2.1133525456292025E-2</v>
      </c>
      <c r="J9" s="126">
        <f t="shared" si="0"/>
        <v>0.40922190201729108</v>
      </c>
      <c r="K9" s="126">
        <f t="shared" si="1"/>
        <v>0.56964457252641687</v>
      </c>
      <c r="L9" s="127">
        <f t="shared" si="2"/>
        <v>0.36119116234390009</v>
      </c>
    </row>
    <row r="10" spans="1:12" ht="22.5" customHeight="1" x14ac:dyDescent="0.15">
      <c r="A10" s="271"/>
      <c r="B10" s="278" t="s">
        <v>18</v>
      </c>
      <c r="C10" s="258"/>
      <c r="D10" s="129">
        <f>'人口と世帯数（８月末）'!P10</f>
        <v>3656</v>
      </c>
      <c r="E10" s="122">
        <f>SUM('[1]集計表（リンク）'!J168:J181)</f>
        <v>362</v>
      </c>
      <c r="F10" s="123">
        <f>SUM('[1]集計表（リンク）'!K168:K181)</f>
        <v>1890</v>
      </c>
      <c r="G10" s="123">
        <f>SUM('[1]集計表（リンク）'!L168:L181)</f>
        <v>1404</v>
      </c>
      <c r="H10" s="124">
        <f>SUM('[1]集計表（リンク）'!M168:M181)</f>
        <v>786</v>
      </c>
      <c r="I10" s="125">
        <f t="shared" si="3"/>
        <v>9.9015317286652083E-2</v>
      </c>
      <c r="J10" s="126">
        <f t="shared" si="0"/>
        <v>0.51695842450765861</v>
      </c>
      <c r="K10" s="126">
        <f t="shared" si="1"/>
        <v>0.38402625820568925</v>
      </c>
      <c r="L10" s="127">
        <f t="shared" si="2"/>
        <v>0.2149890590809628</v>
      </c>
    </row>
    <row r="11" spans="1:12" ht="22.5" customHeight="1" x14ac:dyDescent="0.15">
      <c r="A11" s="271"/>
      <c r="B11" s="276" t="s">
        <v>19</v>
      </c>
      <c r="C11" s="277"/>
      <c r="D11" s="129">
        <f>'人口と世帯数（８月末）'!P11</f>
        <v>2175</v>
      </c>
      <c r="E11" s="122">
        <f>SUM('[1]集計表（リンク）'!J182:J201)</f>
        <v>110</v>
      </c>
      <c r="F11" s="123">
        <f>SUM('[1]集計表（リンク）'!K182:K201)</f>
        <v>969</v>
      </c>
      <c r="G11" s="123">
        <f>SUM('[1]集計表（リンク）'!L182:L201)</f>
        <v>1096</v>
      </c>
      <c r="H11" s="124">
        <f>SUM('[1]集計表（リンク）'!M182:M201)</f>
        <v>673</v>
      </c>
      <c r="I11" s="125">
        <f t="shared" si="3"/>
        <v>5.057471264367816E-2</v>
      </c>
      <c r="J11" s="126">
        <f t="shared" si="0"/>
        <v>0.44551724137931037</v>
      </c>
      <c r="K11" s="126">
        <f t="shared" si="1"/>
        <v>0.50390804597701144</v>
      </c>
      <c r="L11" s="127">
        <f t="shared" si="2"/>
        <v>0.30942528735632185</v>
      </c>
    </row>
    <row r="12" spans="1:12" ht="22.5" customHeight="1" x14ac:dyDescent="0.15">
      <c r="A12" s="271"/>
      <c r="B12" s="130"/>
      <c r="C12" s="131" t="s">
        <v>20</v>
      </c>
      <c r="D12" s="121">
        <f>'人口と世帯数（８月末）'!P12</f>
        <v>87</v>
      </c>
      <c r="E12" s="122">
        <f>SUM('[1]集計表（リンク）'!J182:J184)</f>
        <v>0</v>
      </c>
      <c r="F12" s="123">
        <f>SUM('[1]集計表（リンク）'!K182:K184)</f>
        <v>23</v>
      </c>
      <c r="G12" s="123">
        <f>SUM('[1]集計表（リンク）'!L182:L184)</f>
        <v>64</v>
      </c>
      <c r="H12" s="124">
        <f>SUM('[1]集計表（リンク）'!M182:M184)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71"/>
      <c r="B13" s="257" t="s">
        <v>21</v>
      </c>
      <c r="C13" s="258"/>
      <c r="D13" s="129">
        <f>'人口と世帯数（８月末）'!P13</f>
        <v>911</v>
      </c>
      <c r="E13" s="122">
        <f>SUM('[1]集計表（リンク）'!J202:J218)</f>
        <v>24</v>
      </c>
      <c r="F13" s="123">
        <f>SUM('[1]集計表（リンク）'!K202:K218)</f>
        <v>360</v>
      </c>
      <c r="G13" s="123">
        <f>SUM('[1]集計表（リンク）'!L202:L218)</f>
        <v>527</v>
      </c>
      <c r="H13" s="124">
        <f>SUM('[1]集計表（リンク）'!M202:M218)</f>
        <v>332</v>
      </c>
      <c r="I13" s="125">
        <f t="shared" si="3"/>
        <v>2.6344676180021953E-2</v>
      </c>
      <c r="J13" s="126">
        <f t="shared" si="0"/>
        <v>0.3951701427003293</v>
      </c>
      <c r="K13" s="126">
        <f t="shared" si="1"/>
        <v>0.57848518111964875</v>
      </c>
      <c r="L13" s="127">
        <f t="shared" si="2"/>
        <v>0.36443468715697036</v>
      </c>
    </row>
    <row r="14" spans="1:12" ht="22.5" customHeight="1" x14ac:dyDescent="0.15">
      <c r="A14" s="271"/>
      <c r="B14" s="257" t="s">
        <v>22</v>
      </c>
      <c r="C14" s="258"/>
      <c r="D14" s="129">
        <f>'人口と世帯数（８月末）'!P14</f>
        <v>1478</v>
      </c>
      <c r="E14" s="122">
        <f>SUM('[1]集計表（リンク）'!J219:J239)</f>
        <v>36</v>
      </c>
      <c r="F14" s="123">
        <f>SUM('[1]集計表（リンク）'!K219:K239)</f>
        <v>522</v>
      </c>
      <c r="G14" s="123">
        <f>SUM('[1]集計表（リンク）'!L219:L239)</f>
        <v>920</v>
      </c>
      <c r="H14" s="124">
        <f>SUM('[1]集計表（リンク）'!M219:M239)</f>
        <v>565</v>
      </c>
      <c r="I14" s="125">
        <f t="shared" si="3"/>
        <v>2.4357239512855209E-2</v>
      </c>
      <c r="J14" s="126">
        <f t="shared" si="0"/>
        <v>0.35317997293640052</v>
      </c>
      <c r="K14" s="126">
        <f t="shared" si="1"/>
        <v>0.62246278755074425</v>
      </c>
      <c r="L14" s="127">
        <f t="shared" si="2"/>
        <v>0.38227334235453314</v>
      </c>
    </row>
    <row r="15" spans="1:12" ht="22.5" customHeight="1" x14ac:dyDescent="0.15">
      <c r="A15" s="271"/>
      <c r="B15" s="257" t="s">
        <v>23</v>
      </c>
      <c r="C15" s="258"/>
      <c r="D15" s="129">
        <f>'人口と世帯数（８月末）'!P15</f>
        <v>524</v>
      </c>
      <c r="E15" s="122">
        <f>SUM('[1]集計表（リンク）'!J240:J249)</f>
        <v>29</v>
      </c>
      <c r="F15" s="123">
        <f>SUM('[1]集計表（リンク）'!K240:K249)</f>
        <v>235</v>
      </c>
      <c r="G15" s="123">
        <f>SUM('[1]集計表（リンク）'!L240:L249)</f>
        <v>260</v>
      </c>
      <c r="H15" s="124">
        <f>SUM('[1]集計表（リンク）'!M240:M249)</f>
        <v>128</v>
      </c>
      <c r="I15" s="125">
        <f>E15/D15</f>
        <v>5.5343511450381681E-2</v>
      </c>
      <c r="J15" s="126">
        <f>F15/D15</f>
        <v>0.44847328244274809</v>
      </c>
      <c r="K15" s="126">
        <f>G15/D15</f>
        <v>0.49618320610687022</v>
      </c>
      <c r="L15" s="127">
        <f>H15/D15</f>
        <v>0.24427480916030533</v>
      </c>
    </row>
    <row r="16" spans="1:12" ht="22.5" customHeight="1" x14ac:dyDescent="0.15">
      <c r="A16" s="271"/>
      <c r="B16" s="257" t="s">
        <v>24</v>
      </c>
      <c r="C16" s="258"/>
      <c r="D16" s="129">
        <f>'人口と世帯数（８月末）'!P16</f>
        <v>99</v>
      </c>
      <c r="E16" s="122">
        <f>SUM('[1]集計表（リンク）'!J250:J252)</f>
        <v>0</v>
      </c>
      <c r="F16" s="123">
        <f>SUM('[1]集計表（リンク）'!K250:K252)</f>
        <v>19</v>
      </c>
      <c r="G16" s="123">
        <f>SUM('[1]集計表（リンク）'!L250:L252)</f>
        <v>80</v>
      </c>
      <c r="H16" s="124">
        <f>SUM('[1]集計表（リンク）'!M250:M252)</f>
        <v>48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0.48484848484848486</v>
      </c>
    </row>
    <row r="17" spans="1:12" ht="22.5" customHeight="1" x14ac:dyDescent="0.15">
      <c r="A17" s="271"/>
      <c r="B17" s="257" t="s">
        <v>25</v>
      </c>
      <c r="C17" s="258"/>
      <c r="D17" s="129">
        <f>'人口と世帯数（８月末）'!P17</f>
        <v>2</v>
      </c>
      <c r="E17" s="122">
        <f>SUM('[1]集計表（リンク）'!J253)</f>
        <v>0</v>
      </c>
      <c r="F17" s="123">
        <f>SUM('[1]集計表（リンク）'!K253)</f>
        <v>0</v>
      </c>
      <c r="G17" s="123">
        <f>SUM('[1]集計表（リンク）'!L253)</f>
        <v>2</v>
      </c>
      <c r="H17" s="124">
        <f>SUM('[1]集計表（リンク）'!M253)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71"/>
      <c r="B18" s="257" t="s">
        <v>26</v>
      </c>
      <c r="C18" s="258"/>
      <c r="D18" s="112">
        <f>'人口と世帯数（８月末）'!P18</f>
        <v>571</v>
      </c>
      <c r="E18" s="113">
        <f>SUM('[1]集計表（リンク）'!J254:J265)</f>
        <v>14</v>
      </c>
      <c r="F18" s="114">
        <f>SUM('[1]集計表（リンク）'!K254:K265)</f>
        <v>225</v>
      </c>
      <c r="G18" s="114">
        <f>SUM('[1]集計表（リンク）'!L254:L265)</f>
        <v>332</v>
      </c>
      <c r="H18" s="115">
        <f>SUM('[1]集計表（リンク）'!M254:M265)</f>
        <v>204</v>
      </c>
      <c r="I18" s="116">
        <f t="shared" si="3"/>
        <v>2.4518388791593695E-2</v>
      </c>
      <c r="J18" s="117">
        <f t="shared" si="0"/>
        <v>0.39404553415061294</v>
      </c>
      <c r="K18" s="117">
        <f t="shared" si="1"/>
        <v>0.58143607705779332</v>
      </c>
      <c r="L18" s="118">
        <f t="shared" si="2"/>
        <v>0.35726795096322239</v>
      </c>
    </row>
    <row r="19" spans="1:12" ht="22.5" customHeight="1" x14ac:dyDescent="0.15">
      <c r="A19" s="272"/>
      <c r="B19" s="259" t="s">
        <v>27</v>
      </c>
      <c r="C19" s="260"/>
      <c r="D19" s="132">
        <f>'人口と世帯数（８月末）'!P19</f>
        <v>32317</v>
      </c>
      <c r="E19" s="133">
        <f>E6+E7+E10+E11+E13+E14+E15+E16+E17+E18</f>
        <v>2665</v>
      </c>
      <c r="F19" s="134">
        <f>F6+F7+F10+F11+F13+F14+F15+F16+F17+F18</f>
        <v>15925</v>
      </c>
      <c r="G19" s="134">
        <f>G6+G7+G10+G11+G13+G14+G15+G16+G17+G18</f>
        <v>13727</v>
      </c>
      <c r="H19" s="135">
        <f>H6+H7+H10+H11+H13+H14+H15+H16+H17+H18</f>
        <v>8126</v>
      </c>
      <c r="I19" s="136">
        <f>E19/D19</f>
        <v>8.2464337655104122E-2</v>
      </c>
      <c r="J19" s="137">
        <f>F19/D19</f>
        <v>0.49277470062196366</v>
      </c>
      <c r="K19" s="137">
        <f>G19/D19</f>
        <v>0.42476096172293221</v>
      </c>
      <c r="L19" s="138">
        <f>H19/D19</f>
        <v>0.25144660704892163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f>'人口と世帯数（８月末）'!P20</f>
        <v>679</v>
      </c>
      <c r="E20" s="106">
        <f>SUM('[1]集計表（リンク）'!J266:J280)</f>
        <v>29</v>
      </c>
      <c r="F20" s="107">
        <f>SUM('[1]集計表（リンク）'!K266:K280)</f>
        <v>260</v>
      </c>
      <c r="G20" s="107">
        <f>SUM('[1]集計表（リンク）'!L266:L280)</f>
        <v>390</v>
      </c>
      <c r="H20" s="108">
        <f>SUM('[1]集計表（リンク）'!M266:M280)</f>
        <v>243</v>
      </c>
      <c r="I20" s="109">
        <f t="shared" si="3"/>
        <v>4.2709867452135494E-2</v>
      </c>
      <c r="J20" s="110">
        <f t="shared" si="0"/>
        <v>0.38291605301914583</v>
      </c>
      <c r="K20" s="110">
        <f t="shared" si="1"/>
        <v>0.57437407952871866</v>
      </c>
      <c r="L20" s="111">
        <f t="shared" si="2"/>
        <v>0.35787923416789397</v>
      </c>
    </row>
    <row r="21" spans="1:12" ht="22.5" customHeight="1" x14ac:dyDescent="0.15">
      <c r="A21" s="268"/>
      <c r="B21" s="269" t="s">
        <v>27</v>
      </c>
      <c r="C21" s="270"/>
      <c r="D21" s="140">
        <f>'人口と世帯数（８月末）'!P21</f>
        <v>679</v>
      </c>
      <c r="E21" s="141">
        <f>E20</f>
        <v>29</v>
      </c>
      <c r="F21" s="142">
        <f>F20</f>
        <v>260</v>
      </c>
      <c r="G21" s="142">
        <f>G20</f>
        <v>390</v>
      </c>
      <c r="H21" s="143">
        <f>H20</f>
        <v>243</v>
      </c>
      <c r="I21" s="144">
        <f t="shared" si="3"/>
        <v>4.2709867452135494E-2</v>
      </c>
      <c r="J21" s="145">
        <f t="shared" si="0"/>
        <v>0.38291605301914583</v>
      </c>
      <c r="K21" s="145">
        <f t="shared" si="1"/>
        <v>0.57437407952871866</v>
      </c>
      <c r="L21" s="146">
        <f t="shared" si="2"/>
        <v>0.35787923416789397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f>'人口と世帯数（８月末）'!P22</f>
        <v>701</v>
      </c>
      <c r="E22" s="201">
        <f>SUM('[1]集計表（リンク）'!J281:J305)</f>
        <v>20</v>
      </c>
      <c r="F22" s="202">
        <f>SUM('[1]集計表（リンク）'!K281:K305)</f>
        <v>289</v>
      </c>
      <c r="G22" s="149">
        <f>SUM('[1]集計表（リンク）'!L281:L305)</f>
        <v>392</v>
      </c>
      <c r="H22" s="150">
        <f>SUM('[1]集計表（リンク）'!M281:M305)</f>
        <v>230</v>
      </c>
      <c r="I22" s="151">
        <f t="shared" si="3"/>
        <v>2.8530670470756064E-2</v>
      </c>
      <c r="J22" s="152">
        <f t="shared" si="0"/>
        <v>0.41226818830242512</v>
      </c>
      <c r="K22" s="152">
        <f t="shared" si="1"/>
        <v>0.55920114122681885</v>
      </c>
      <c r="L22" s="153">
        <f t="shared" si="2"/>
        <v>0.32810271041369471</v>
      </c>
    </row>
    <row r="23" spans="1:12" ht="22.5" customHeight="1" x14ac:dyDescent="0.15">
      <c r="A23" s="271"/>
      <c r="B23" s="257" t="s">
        <v>32</v>
      </c>
      <c r="C23" s="258"/>
      <c r="D23" s="129">
        <f>'人口と世帯数（８月末）'!P23</f>
        <v>1402</v>
      </c>
      <c r="E23" s="122">
        <f>SUM('[1]集計表（リンク）'!J306:J334)</f>
        <v>78</v>
      </c>
      <c r="F23" s="183">
        <f>SUM('[1]集計表（リンク）'!K306:K334)</f>
        <v>567</v>
      </c>
      <c r="G23" s="123">
        <f>SUM('[1]集計表（リンク）'!L306:L334)</f>
        <v>757</v>
      </c>
      <c r="H23" s="124">
        <f>SUM('[1]集計表（リンク）'!M306:M334)</f>
        <v>477</v>
      </c>
      <c r="I23" s="125">
        <f t="shared" si="3"/>
        <v>5.5634807417974323E-2</v>
      </c>
      <c r="J23" s="126">
        <f t="shared" si="0"/>
        <v>0.40442225392296721</v>
      </c>
      <c r="K23" s="126">
        <f t="shared" si="1"/>
        <v>0.53994293865905851</v>
      </c>
      <c r="L23" s="127">
        <f t="shared" si="2"/>
        <v>0.34022824536376606</v>
      </c>
    </row>
    <row r="24" spans="1:12" ht="22.5" customHeight="1" x14ac:dyDescent="0.15">
      <c r="A24" s="272"/>
      <c r="B24" s="259" t="s">
        <v>27</v>
      </c>
      <c r="C24" s="260"/>
      <c r="D24" s="140">
        <f>'人口と世帯数（８月末）'!P24</f>
        <v>2103</v>
      </c>
      <c r="E24" s="141">
        <f>SUM(E22:E23)</f>
        <v>98</v>
      </c>
      <c r="F24" s="142">
        <f>SUM(F22:F23)</f>
        <v>856</v>
      </c>
      <c r="G24" s="142">
        <f>SUM(G22:G23)</f>
        <v>1149</v>
      </c>
      <c r="H24" s="143">
        <f>SUM(H22:H23)</f>
        <v>707</v>
      </c>
      <c r="I24" s="144">
        <f t="shared" si="3"/>
        <v>4.6600095102234902E-2</v>
      </c>
      <c r="J24" s="145">
        <f t="shared" si="0"/>
        <v>0.40703756538278651</v>
      </c>
      <c r="K24" s="145">
        <f t="shared" si="1"/>
        <v>0.54636233951497859</v>
      </c>
      <c r="L24" s="146">
        <f t="shared" si="2"/>
        <v>0.33618640038040892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f>'人口と世帯数（８月末）'!P25</f>
        <v>699</v>
      </c>
      <c r="E25" s="113">
        <f>SUM('[1]集計表（リンク）'!J335:J367)</f>
        <v>36</v>
      </c>
      <c r="F25" s="114">
        <f>SUM('[1]集計表（リンク）'!K335:K367)</f>
        <v>236</v>
      </c>
      <c r="G25" s="114">
        <f>SUM('[1]集計表（リンク）'!L335:L367)</f>
        <v>427</v>
      </c>
      <c r="H25" s="115">
        <f>SUM('[1]集計表（リンク）'!M335:M367)</f>
        <v>260</v>
      </c>
      <c r="I25" s="116">
        <f t="shared" si="3"/>
        <v>5.1502145922746781E-2</v>
      </c>
      <c r="J25" s="117">
        <f t="shared" si="0"/>
        <v>0.33762517882689558</v>
      </c>
      <c r="K25" s="117">
        <f t="shared" si="1"/>
        <v>0.6108726752503576</v>
      </c>
      <c r="L25" s="118">
        <f t="shared" si="2"/>
        <v>0.3719599427753934</v>
      </c>
    </row>
    <row r="26" spans="1:12" ht="22.5" customHeight="1" x14ac:dyDescent="0.15">
      <c r="A26" s="271"/>
      <c r="B26" s="257" t="s">
        <v>35</v>
      </c>
      <c r="C26" s="258"/>
      <c r="D26" s="129">
        <f>'人口と世帯数（８月末）'!P26</f>
        <v>402</v>
      </c>
      <c r="E26" s="122">
        <f>SUM('[1]集計表（リンク）'!J368:J387)</f>
        <v>5</v>
      </c>
      <c r="F26" s="123">
        <f>SUM('[1]集計表（リンク）'!K368:K387)</f>
        <v>147</v>
      </c>
      <c r="G26" s="123">
        <f>SUM('[1]集計表（リンク）'!L368:L387)</f>
        <v>250</v>
      </c>
      <c r="H26" s="124">
        <f>SUM('[1]集計表（リンク）'!M368:M387)</f>
        <v>161</v>
      </c>
      <c r="I26" s="125">
        <f t="shared" si="3"/>
        <v>1.2437810945273632E-2</v>
      </c>
      <c r="J26" s="126">
        <f t="shared" si="0"/>
        <v>0.36567164179104478</v>
      </c>
      <c r="K26" s="126">
        <f t="shared" si="1"/>
        <v>0.62189054726368154</v>
      </c>
      <c r="L26" s="127">
        <f t="shared" si="2"/>
        <v>0.40049751243781095</v>
      </c>
    </row>
    <row r="27" spans="1:12" ht="22.5" customHeight="1" x14ac:dyDescent="0.15">
      <c r="A27" s="271"/>
      <c r="B27" s="259" t="s">
        <v>36</v>
      </c>
      <c r="C27" s="260"/>
      <c r="D27" s="132">
        <f>'人口と世帯数（８月末）'!P27</f>
        <v>1101</v>
      </c>
      <c r="E27" s="154">
        <f>SUM(E25:E26)</f>
        <v>41</v>
      </c>
      <c r="F27" s="155">
        <f>SUM(F25:F26)</f>
        <v>383</v>
      </c>
      <c r="G27" s="155">
        <f>SUM(G25:G26)</f>
        <v>677</v>
      </c>
      <c r="H27" s="156">
        <f>SUM(H25:H26)</f>
        <v>421</v>
      </c>
      <c r="I27" s="157">
        <f t="shared" si="3"/>
        <v>3.7238873751135333E-2</v>
      </c>
      <c r="J27" s="158">
        <f t="shared" si="0"/>
        <v>0.34786557674841051</v>
      </c>
      <c r="K27" s="158">
        <f t="shared" si="1"/>
        <v>0.61489554950045411</v>
      </c>
      <c r="L27" s="159">
        <f t="shared" si="2"/>
        <v>0.38237965485921888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f>'人口と世帯数（８月末）'!P28</f>
        <v>1604</v>
      </c>
      <c r="E28" s="113">
        <f>SUM('[1]集計表（リンク）'!J388:J416)</f>
        <v>80</v>
      </c>
      <c r="F28" s="114">
        <f>SUM('[1]集計表（リンク）'!K388:K416)</f>
        <v>646</v>
      </c>
      <c r="G28" s="114">
        <f>SUM('[1]集計表（リンク）'!L388:L416)</f>
        <v>878</v>
      </c>
      <c r="H28" s="115">
        <f>SUM('[1]集計表（リンク）'!M388:M416)</f>
        <v>561</v>
      </c>
      <c r="I28" s="116">
        <f t="shared" si="3"/>
        <v>4.9875311720698257E-2</v>
      </c>
      <c r="J28" s="117">
        <f t="shared" si="0"/>
        <v>0.40274314214463841</v>
      </c>
      <c r="K28" s="117">
        <f t="shared" si="1"/>
        <v>0.54738154613466339</v>
      </c>
      <c r="L28" s="118">
        <f t="shared" si="2"/>
        <v>0.34975062344139651</v>
      </c>
    </row>
    <row r="29" spans="1:12" ht="22.5" customHeight="1" x14ac:dyDescent="0.15">
      <c r="A29" s="253"/>
      <c r="B29" s="257" t="s">
        <v>39</v>
      </c>
      <c r="C29" s="258"/>
      <c r="D29" s="129">
        <f>'人口と世帯数（８月末）'!P29</f>
        <v>384</v>
      </c>
      <c r="E29" s="122">
        <f>SUM('[1]集計表（リンク）'!J417:J429)</f>
        <v>11</v>
      </c>
      <c r="F29" s="123">
        <f>SUM('[1]集計表（リンク）'!K417:K429)</f>
        <v>105</v>
      </c>
      <c r="G29" s="123">
        <f>SUM('[1]集計表（リンク）'!L417:L429)</f>
        <v>268</v>
      </c>
      <c r="H29" s="124">
        <f>SUM('[1]集計表（リンク）'!M417:M429)</f>
        <v>163</v>
      </c>
      <c r="I29" s="125">
        <f t="shared" si="3"/>
        <v>2.8645833333333332E-2</v>
      </c>
      <c r="J29" s="126">
        <f t="shared" si="0"/>
        <v>0.2734375</v>
      </c>
      <c r="K29" s="126">
        <f t="shared" si="1"/>
        <v>0.69791666666666663</v>
      </c>
      <c r="L29" s="127">
        <f t="shared" si="2"/>
        <v>0.42447916666666669</v>
      </c>
    </row>
    <row r="30" spans="1:12" ht="22.5" customHeight="1" x14ac:dyDescent="0.15">
      <c r="A30" s="254"/>
      <c r="B30" s="259" t="s">
        <v>36</v>
      </c>
      <c r="C30" s="260"/>
      <c r="D30" s="132">
        <f>'人口と世帯数（８月末）'!P30</f>
        <v>1988</v>
      </c>
      <c r="E30" s="154">
        <f>SUM(E28:E29)</f>
        <v>91</v>
      </c>
      <c r="F30" s="155">
        <f>SUM(F28:F29)</f>
        <v>751</v>
      </c>
      <c r="G30" s="155">
        <f>SUM(G28:G29)</f>
        <v>1146</v>
      </c>
      <c r="H30" s="156">
        <f>SUM(H28:H29)</f>
        <v>724</v>
      </c>
      <c r="I30" s="157">
        <f t="shared" si="3"/>
        <v>4.5774647887323945E-2</v>
      </c>
      <c r="J30" s="158">
        <f t="shared" si="0"/>
        <v>0.37776659959758552</v>
      </c>
      <c r="K30" s="158">
        <f t="shared" si="1"/>
        <v>0.57645875251509049</v>
      </c>
      <c r="L30" s="159">
        <f t="shared" si="2"/>
        <v>0.3641851106639839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f>'人口と世帯数（８月末）'!P31</f>
        <v>778</v>
      </c>
      <c r="E31" s="113">
        <f>SUM('[1]集計表（リンク）'!J430:J450)</f>
        <v>31</v>
      </c>
      <c r="F31" s="114">
        <f>SUM('[1]集計表（リンク）'!K430:K450)</f>
        <v>305</v>
      </c>
      <c r="G31" s="114">
        <f>SUM('[1]集計表（リンク）'!L430:L450)</f>
        <v>442</v>
      </c>
      <c r="H31" s="115">
        <f>SUM('[1]集計表（リンク）'!M430:M450)</f>
        <v>273</v>
      </c>
      <c r="I31" s="116">
        <f t="shared" si="3"/>
        <v>3.9845758354755782E-2</v>
      </c>
      <c r="J31" s="117">
        <f t="shared" si="0"/>
        <v>0.39203084832904883</v>
      </c>
      <c r="K31" s="117">
        <f t="shared" si="1"/>
        <v>0.56812339331619532</v>
      </c>
      <c r="L31" s="118">
        <f t="shared" si="2"/>
        <v>0.35089974293059129</v>
      </c>
    </row>
    <row r="32" spans="1:12" ht="22.5" customHeight="1" x14ac:dyDescent="0.15">
      <c r="A32" s="262"/>
      <c r="B32" s="257" t="s">
        <v>42</v>
      </c>
      <c r="C32" s="258"/>
      <c r="D32" s="129">
        <f>'人口と世帯数（８月末）'!P32</f>
        <v>517</v>
      </c>
      <c r="E32" s="122">
        <f>SUM('[1]集計表（リンク）'!J451:J461)</f>
        <v>27</v>
      </c>
      <c r="F32" s="123">
        <f>SUM('[1]集計表（リンク）'!K451:K461)</f>
        <v>186</v>
      </c>
      <c r="G32" s="123">
        <f>SUM('[1]集計表（リンク）'!L451:L461)</f>
        <v>304</v>
      </c>
      <c r="H32" s="124">
        <f>SUM('[1]集計表（リンク）'!M451:M461)</f>
        <v>191</v>
      </c>
      <c r="I32" s="125">
        <f t="shared" si="3"/>
        <v>5.2224371373307543E-2</v>
      </c>
      <c r="J32" s="126">
        <f t="shared" si="0"/>
        <v>0.35976789168278528</v>
      </c>
      <c r="K32" s="126">
        <f t="shared" si="1"/>
        <v>0.58800773694390718</v>
      </c>
      <c r="L32" s="127">
        <f t="shared" si="2"/>
        <v>0.36943907156673111</v>
      </c>
    </row>
    <row r="33" spans="1:12" ht="22.5" customHeight="1" x14ac:dyDescent="0.15">
      <c r="A33" s="263"/>
      <c r="B33" s="259" t="s">
        <v>36</v>
      </c>
      <c r="C33" s="260"/>
      <c r="D33" s="132">
        <f>'人口と世帯数（８月末）'!P33</f>
        <v>1295</v>
      </c>
      <c r="E33" s="154">
        <f>SUM(E31:E32)</f>
        <v>58</v>
      </c>
      <c r="F33" s="155">
        <f>SUM(F31:F32)</f>
        <v>491</v>
      </c>
      <c r="G33" s="155">
        <f>SUM(G31:G32)</f>
        <v>746</v>
      </c>
      <c r="H33" s="156">
        <f>SUM(H31:H32)</f>
        <v>464</v>
      </c>
      <c r="I33" s="157">
        <f t="shared" si="3"/>
        <v>4.4787644787644784E-2</v>
      </c>
      <c r="J33" s="158">
        <f t="shared" si="0"/>
        <v>0.37915057915057915</v>
      </c>
      <c r="K33" s="158">
        <f t="shared" si="1"/>
        <v>0.57606177606177611</v>
      </c>
      <c r="L33" s="159">
        <f t="shared" si="2"/>
        <v>0.35830115830115827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f>'人口と世帯数（８月末）'!P34</f>
        <v>662</v>
      </c>
      <c r="E34" s="106">
        <f>SUM('[1]集計表（リンク）'!J462:J487)</f>
        <v>24</v>
      </c>
      <c r="F34" s="107">
        <f>SUM('[1]集計表（リンク）'!K462:K487)</f>
        <v>233</v>
      </c>
      <c r="G34" s="107">
        <f>SUM('[1]集計表（リンク）'!L462:L487)</f>
        <v>405</v>
      </c>
      <c r="H34" s="108">
        <f>SUM('[1]集計表（リンク）'!M462:M487)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53"/>
      <c r="B35" s="257" t="s">
        <v>45</v>
      </c>
      <c r="C35" s="258"/>
      <c r="D35" s="129">
        <f>'人口と世帯数（８月末）'!P35</f>
        <v>620</v>
      </c>
      <c r="E35" s="122">
        <f>SUM('[1]集計表（リンク）'!J488:J508)</f>
        <v>26</v>
      </c>
      <c r="F35" s="123">
        <f>SUM('[1]集計表（リンク）'!K488:K508)</f>
        <v>217</v>
      </c>
      <c r="G35" s="123">
        <f>SUM('[1]集計表（リンク）'!L488:L508)</f>
        <v>377</v>
      </c>
      <c r="H35" s="124">
        <f>SUM('[1]集計表（リンク）'!M488:M508)</f>
        <v>219</v>
      </c>
      <c r="I35" s="125">
        <f t="shared" si="3"/>
        <v>4.1935483870967745E-2</v>
      </c>
      <c r="J35" s="126">
        <f t="shared" si="0"/>
        <v>0.35</v>
      </c>
      <c r="K35" s="126">
        <f t="shared" si="1"/>
        <v>0.60806451612903223</v>
      </c>
      <c r="L35" s="127">
        <f t="shared" si="2"/>
        <v>0.35322580645161289</v>
      </c>
    </row>
    <row r="36" spans="1:12" ht="22.5" customHeight="1" x14ac:dyDescent="0.15">
      <c r="A36" s="254"/>
      <c r="B36" s="259" t="s">
        <v>36</v>
      </c>
      <c r="C36" s="260"/>
      <c r="D36" s="132">
        <f>'人口と世帯数（８月末）'!P36</f>
        <v>1282</v>
      </c>
      <c r="E36" s="154">
        <f>SUM(E34:E35)</f>
        <v>50</v>
      </c>
      <c r="F36" s="155">
        <f>SUM(F34:F35)</f>
        <v>450</v>
      </c>
      <c r="G36" s="155">
        <f>SUM(G34:G35)</f>
        <v>782</v>
      </c>
      <c r="H36" s="156">
        <f>SUM(H34:H35)</f>
        <v>476</v>
      </c>
      <c r="I36" s="157">
        <f t="shared" si="3"/>
        <v>3.9001560062402497E-2</v>
      </c>
      <c r="J36" s="158">
        <f t="shared" si="0"/>
        <v>0.35101404056162244</v>
      </c>
      <c r="K36" s="158">
        <f t="shared" si="1"/>
        <v>0.60998439937597504</v>
      </c>
      <c r="L36" s="159">
        <f t="shared" si="2"/>
        <v>0.37129485179407179</v>
      </c>
    </row>
    <row r="37" spans="1:12" ht="22.5" customHeight="1" x14ac:dyDescent="0.15">
      <c r="A37" s="264" t="s">
        <v>46</v>
      </c>
      <c r="B37" s="265"/>
      <c r="C37" s="266"/>
      <c r="D37" s="160">
        <f>'人口と世帯数（８月末）'!P37</f>
        <v>40765</v>
      </c>
      <c r="E37" s="161">
        <f>E19+E21+E24+E27+E30+E33+E36</f>
        <v>3032</v>
      </c>
      <c r="F37" s="162">
        <f>F19+F21+F24+F27+F30+F33+F36</f>
        <v>19116</v>
      </c>
      <c r="G37" s="162">
        <f>G19+G21+G24+G27+G30+G33+G36</f>
        <v>18617</v>
      </c>
      <c r="H37" s="163">
        <f>H19+H21+H24+H27+H30+H33+H36</f>
        <v>11161</v>
      </c>
      <c r="I37" s="164">
        <f t="shared" si="3"/>
        <v>7.4377529743652637E-2</v>
      </c>
      <c r="J37" s="165">
        <f t="shared" si="0"/>
        <v>0.46893168158959891</v>
      </c>
      <c r="K37" s="165">
        <f t="shared" si="1"/>
        <v>0.45669078866674845</v>
      </c>
      <c r="L37" s="166">
        <f t="shared" si="2"/>
        <v>0.27378878940267387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7BBD-4849-4BAE-926E-187C770405DA}">
  <sheetPr>
    <tabColor rgb="FFFFFF00"/>
    <pageSetUpPr fitToPage="1"/>
  </sheetPr>
  <dimension ref="A1:Q39"/>
  <sheetViews>
    <sheetView zoomScaleNormal="100" workbookViewId="0">
      <selection activeCell="T21" sqref="T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'人口と世帯数（８月末）'!R2</f>
        <v>令和７年８月末日現在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f>'人口と世帯数（８月末）'!P6</f>
        <v>13491</v>
      </c>
      <c r="E7" s="176">
        <f>SUM('[1]集計表（リンク）'!O4:O110)</f>
        <v>710</v>
      </c>
      <c r="F7" s="177">
        <f>SUM('[1]集計表（リンク）'!P4:P110)</f>
        <v>3394</v>
      </c>
      <c r="G7" s="107">
        <f>SUM('[1]集計表（リンク）'!Q4:Q110)</f>
        <v>2062</v>
      </c>
      <c r="H7" s="108">
        <f>SUM('[1]集計表（リンク）'!R4:R110)</f>
        <v>1119</v>
      </c>
      <c r="I7" s="106">
        <f>SUM('[1]集計表（リンク）'!S4:S110)</f>
        <v>659</v>
      </c>
      <c r="J7" s="107">
        <f>SUM('[1]集計表（リンク）'!T4:T110)</f>
        <v>3684</v>
      </c>
      <c r="K7" s="107">
        <f>SUM('[1]集計表（リンク）'!U4:U110)</f>
        <v>1105</v>
      </c>
      <c r="L7" s="107">
        <f>SUM('[1]集計表（リンク）'!V4:V110)</f>
        <v>2982</v>
      </c>
      <c r="M7" s="108">
        <f>SUM('[1]集計表（リンク）'!W4:W110)</f>
        <v>1926</v>
      </c>
      <c r="N7" s="106">
        <f>SUM('[1]集計表（リンク）'!J4:J110)</f>
        <v>1369</v>
      </c>
      <c r="O7" s="107">
        <f>SUM('[1]集計表（リンク）'!K4:K110)</f>
        <v>7078</v>
      </c>
      <c r="P7" s="107">
        <f>SUM('[1]集計表（リンク）'!L4:L110)</f>
        <v>5044</v>
      </c>
      <c r="Q7" s="178">
        <f>SUM('[1]集計表（リンク）'!M4:M110)</f>
        <v>3045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f>SUM('[1]集計表（リンク）'!O111:O167)</f>
        <v>347</v>
      </c>
      <c r="F8" s="180">
        <f>SUM('[1]集計表（リンク）'!P111:P167)</f>
        <v>2419</v>
      </c>
      <c r="G8" s="114">
        <f>SUM('[1]集計表（リンク）'!Q111:Q167)</f>
        <v>1668</v>
      </c>
      <c r="H8" s="115">
        <f>SUM('[1]集計表（リンク）'!R111:R167)</f>
        <v>883</v>
      </c>
      <c r="I8" s="113">
        <f>SUM('[1]集計表（リンク）'!S111:S167)</f>
        <v>374</v>
      </c>
      <c r="J8" s="114">
        <f>SUM('[1]集計表（リンク）'!T111:T167)</f>
        <v>2208</v>
      </c>
      <c r="K8" s="114">
        <f>SUM('[1]集計表（リンク）'!U111:U167)</f>
        <v>546</v>
      </c>
      <c r="L8" s="114">
        <f>SUM('[1]集計表（リンク）'!V111:V167)</f>
        <v>2394</v>
      </c>
      <c r="M8" s="115">
        <f>SUM('[1]集計表（リンク）'!W111:W167)</f>
        <v>1460</v>
      </c>
      <c r="N8" s="113">
        <f>SUM('[1]集計表（リンク）'!J111:J167)</f>
        <v>721</v>
      </c>
      <c r="O8" s="114">
        <f>SUM('[1]集計表（リンク）'!K111:K167)</f>
        <v>4627</v>
      </c>
      <c r="P8" s="114">
        <f>SUM('[1]集計表（リンク）'!L111:L167)</f>
        <v>4062</v>
      </c>
      <c r="Q8" s="181">
        <f>SUM('[1]集計表（リンク）'!M111:M167)</f>
        <v>2343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f>SUM('[1]集計表（リンク）'!O144:O154)</f>
        <v>54</v>
      </c>
      <c r="F9" s="183">
        <f>SUM('[1]集計表（リンク）'!P144:P154)</f>
        <v>450</v>
      </c>
      <c r="G9" s="123">
        <f>SUM('[1]集計表（リンク）'!Q144:Q154)</f>
        <v>329</v>
      </c>
      <c r="H9" s="124">
        <f>SUM('[1]集計表（リンク）'!R144:R154)</f>
        <v>170</v>
      </c>
      <c r="I9" s="122">
        <f>SUM('[1]集計表（リンク）'!S144:S154)</f>
        <v>53</v>
      </c>
      <c r="J9" s="123">
        <f>SUM('[1]集計表（リンク）'!T144:T154)</f>
        <v>345</v>
      </c>
      <c r="K9" s="123">
        <f>SUM('[1]集計表（リンク）'!U144:U154)</f>
        <v>111</v>
      </c>
      <c r="L9" s="123">
        <f>SUM('[1]集計表（リンク）'!V144:V154)</f>
        <v>480</v>
      </c>
      <c r="M9" s="124">
        <f>SUM('[1]集計表（リンク）'!W144:W154)</f>
        <v>269</v>
      </c>
      <c r="N9" s="122">
        <f>SUM('[1]集計表（リンク）'!J144:J154)</f>
        <v>107</v>
      </c>
      <c r="O9" s="123">
        <f>SUM('[1]集計表（リンク）'!K144:K154)</f>
        <v>795</v>
      </c>
      <c r="P9" s="123">
        <f>SUM('[1]集計表（リンク）'!L144:L154)</f>
        <v>809</v>
      </c>
      <c r="Q9" s="184">
        <f>SUM('[1]集計表（リンク）'!M144:M154)</f>
        <v>439</v>
      </c>
    </row>
    <row r="10" spans="1:17" ht="24" customHeight="1" x14ac:dyDescent="0.15">
      <c r="A10" s="318"/>
      <c r="B10" s="46"/>
      <c r="C10" s="38" t="s">
        <v>17</v>
      </c>
      <c r="D10" s="121">
        <f>'人口と世帯数（８月末）'!P9</f>
        <v>1041</v>
      </c>
      <c r="E10" s="182">
        <f>SUM('[1]集計表（リンク）'!O155:O167)</f>
        <v>14</v>
      </c>
      <c r="F10" s="183">
        <f>SUM('[1]集計表（リンク）'!P155:P167)</f>
        <v>232</v>
      </c>
      <c r="G10" s="123">
        <f>SUM('[1]集計表（リンク）'!Q155:Q167)</f>
        <v>243</v>
      </c>
      <c r="H10" s="124">
        <f>SUM('[1]集計表（リンク）'!R155:R167)</f>
        <v>130</v>
      </c>
      <c r="I10" s="122">
        <f>SUM('[1]集計表（リンク）'!S155:S167)</f>
        <v>8</v>
      </c>
      <c r="J10" s="123">
        <f>SUM('[1]集計表（リンク）'!T155:T167)</f>
        <v>194</v>
      </c>
      <c r="K10" s="123">
        <f>SUM('[1]集計表（リンク）'!U155:U167)</f>
        <v>38</v>
      </c>
      <c r="L10" s="123">
        <f>SUM('[1]集計表（リンク）'!V155:V167)</f>
        <v>350</v>
      </c>
      <c r="M10" s="124">
        <f>SUM('[1]集計表（リンク）'!W155:W167)</f>
        <v>246</v>
      </c>
      <c r="N10" s="122">
        <f>SUM('[1]集計表（リンク）'!J155:J167)</f>
        <v>22</v>
      </c>
      <c r="O10" s="123">
        <f>SUM('[1]集計表（リンク）'!K155:K167)</f>
        <v>426</v>
      </c>
      <c r="P10" s="123">
        <f>SUM('[1]集計表（リンク）'!L155:L167)</f>
        <v>593</v>
      </c>
      <c r="Q10" s="184">
        <f>SUM('[1]集計表（リンク）'!M155:M167)</f>
        <v>376</v>
      </c>
    </row>
    <row r="11" spans="1:17" ht="24" customHeight="1" x14ac:dyDescent="0.15">
      <c r="A11" s="318"/>
      <c r="B11" s="306" t="s">
        <v>18</v>
      </c>
      <c r="C11" s="307"/>
      <c r="D11" s="129">
        <f>'人口と世帯数（８月末）'!P10</f>
        <v>3656</v>
      </c>
      <c r="E11" s="182">
        <f>SUM('[1]集計表（リンク）'!O168:O181)</f>
        <v>187</v>
      </c>
      <c r="F11" s="183">
        <f>SUM('[1]集計表（リンク）'!P168:P181)</f>
        <v>900</v>
      </c>
      <c r="G11" s="123">
        <f>SUM('[1]集計表（リンク）'!Q168:Q181)</f>
        <v>554</v>
      </c>
      <c r="H11" s="124">
        <f>SUM('[1]集計表（リンク）'!R168:R181)</f>
        <v>269</v>
      </c>
      <c r="I11" s="122">
        <f>SUM('[1]集計表（リンク）'!S168:S181)</f>
        <v>175</v>
      </c>
      <c r="J11" s="123">
        <f>SUM('[1]集計表（リンク）'!T168:T181)</f>
        <v>990</v>
      </c>
      <c r="K11" s="123">
        <f>SUM('[1]集計表（リンク）'!U168:U181)</f>
        <v>291</v>
      </c>
      <c r="L11" s="123">
        <f>SUM('[1]集計表（リンク）'!V168:V181)</f>
        <v>850</v>
      </c>
      <c r="M11" s="124">
        <f>SUM('[1]集計表（リンク）'!W168:W181)</f>
        <v>517</v>
      </c>
      <c r="N11" s="122">
        <f>SUM('[1]集計表（リンク）'!J168:J181)</f>
        <v>362</v>
      </c>
      <c r="O11" s="123">
        <f>SUM('[1]集計表（リンク）'!K168:K181)</f>
        <v>1890</v>
      </c>
      <c r="P11" s="123">
        <f>SUM('[1]集計表（リンク）'!L168:L181)</f>
        <v>1404</v>
      </c>
      <c r="Q11" s="184">
        <f>SUM('[1]集計表（リンク）'!M168:M181)</f>
        <v>786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f>SUM('[1]集計表（リンク）'!O182:O201)</f>
        <v>51</v>
      </c>
      <c r="F12" s="183">
        <f>SUM('[1]集計表（リンク）'!P182:P201)</f>
        <v>488</v>
      </c>
      <c r="G12" s="123">
        <f>SUM('[1]集計表（リンク）'!Q182:Q201)</f>
        <v>443</v>
      </c>
      <c r="H12" s="124">
        <f>SUM('[1]集計表（リンク）'!R182:R201)</f>
        <v>245</v>
      </c>
      <c r="I12" s="122">
        <f>SUM('[1]集計表（リンク）'!S182:S201)</f>
        <v>59</v>
      </c>
      <c r="J12" s="123">
        <f>SUM('[1]集計表（リンク）'!T182:T201)</f>
        <v>481</v>
      </c>
      <c r="K12" s="123">
        <f>SUM('[1]集計表（リンク）'!U182:U201)</f>
        <v>110</v>
      </c>
      <c r="L12" s="123">
        <f>SUM('[1]集計表（リンク）'!V182:V201)</f>
        <v>653</v>
      </c>
      <c r="M12" s="124">
        <f>SUM('[1]集計表（リンク）'!W182:W201)</f>
        <v>428</v>
      </c>
      <c r="N12" s="122">
        <f>SUM('[1]集計表（リンク）'!J182:J201)</f>
        <v>110</v>
      </c>
      <c r="O12" s="123">
        <f>SUM('[1]集計表（リンク）'!K182:K201)</f>
        <v>969</v>
      </c>
      <c r="P12" s="123">
        <f>SUM('[1]集計表（リンク）'!L182:L201)</f>
        <v>1096</v>
      </c>
      <c r="Q12" s="184">
        <f>SUM('[1]集計表（リンク）'!M182:M201)</f>
        <v>673</v>
      </c>
    </row>
    <row r="13" spans="1:17" ht="24" customHeight="1" x14ac:dyDescent="0.15">
      <c r="A13" s="318"/>
      <c r="B13" s="185"/>
      <c r="C13" s="186" t="s">
        <v>67</v>
      </c>
      <c r="D13" s="121">
        <f>'人口と世帯数（８月末）'!P12</f>
        <v>87</v>
      </c>
      <c r="E13" s="122">
        <f>SUM('[1]集計表（リンク）'!O182:O184)</f>
        <v>0</v>
      </c>
      <c r="F13" s="123">
        <f>SUM('[1]集計表（リンク）'!P182:P184)</f>
        <v>13</v>
      </c>
      <c r="G13" s="123">
        <f>SUM('[1]集計表（リンク）'!Q182:Q184)</f>
        <v>27</v>
      </c>
      <c r="H13" s="124">
        <f>SUM('[1]集計表（リンク）'!R182:R184)</f>
        <v>19</v>
      </c>
      <c r="I13" s="122">
        <f>SUM('[1]集計表（リンク）'!S182:S184)</f>
        <v>0</v>
      </c>
      <c r="J13" s="123">
        <f>SUM('[1]集計表（リンク）'!T182:T184)</f>
        <v>10</v>
      </c>
      <c r="K13" s="123">
        <f>SUM('[1]集計表（リンク）'!U182:U184)</f>
        <v>2</v>
      </c>
      <c r="L13" s="123">
        <f>SUM('[1]集計表（リンク）'!V182:V184)</f>
        <v>37</v>
      </c>
      <c r="M13" s="124">
        <f>SUM('[1]集計表（リンク）'!W182:W184)</f>
        <v>25</v>
      </c>
      <c r="N13" s="122">
        <f>SUM('[1]集計表（リンク）'!J182:J184)</f>
        <v>0</v>
      </c>
      <c r="O13" s="123">
        <f>SUM('[1]集計表（リンク）'!K182:K184)</f>
        <v>23</v>
      </c>
      <c r="P13" s="123">
        <f>SUM('[1]集計表（リンク）'!L182:L184)</f>
        <v>64</v>
      </c>
      <c r="Q13" s="184">
        <f>SUM('[1]集計表（リンク）'!M182:M184)</f>
        <v>44</v>
      </c>
    </row>
    <row r="14" spans="1:17" ht="24" customHeight="1" x14ac:dyDescent="0.15">
      <c r="A14" s="318"/>
      <c r="B14" s="306" t="s">
        <v>21</v>
      </c>
      <c r="C14" s="307"/>
      <c r="D14" s="129">
        <f>'人口と世帯数（８月末）'!P13</f>
        <v>911</v>
      </c>
      <c r="E14" s="122">
        <f>SUM('[1]集計表（リンク）'!O202:O218)</f>
        <v>11</v>
      </c>
      <c r="F14" s="123">
        <f>SUM('[1]集計表（リンク）'!P202:P218)</f>
        <v>188</v>
      </c>
      <c r="G14" s="123">
        <f>SUM('[1]集計表（リンク）'!Q202:Q218)</f>
        <v>215</v>
      </c>
      <c r="H14" s="124">
        <f>SUM('[1]集計表（リンク）'!R202:R218)</f>
        <v>125</v>
      </c>
      <c r="I14" s="122">
        <f>SUM('[1]集計表（リンク）'!S202:S218)</f>
        <v>13</v>
      </c>
      <c r="J14" s="123">
        <f>SUM('[1]集計表（リンク）'!T202:T218)</f>
        <v>172</v>
      </c>
      <c r="K14" s="123">
        <f>SUM('[1]集計表（リンク）'!U202:U218)</f>
        <v>31</v>
      </c>
      <c r="L14" s="123">
        <f>SUM('[1]集計表（リンク）'!V202:V218)</f>
        <v>312</v>
      </c>
      <c r="M14" s="124">
        <f>SUM('[1]集計表（リンク）'!W202:W218)</f>
        <v>207</v>
      </c>
      <c r="N14" s="122">
        <f>SUM('[1]集計表（リンク）'!J202:J218)</f>
        <v>24</v>
      </c>
      <c r="O14" s="123">
        <f>SUM('[1]集計表（リンク）'!K202:K218)</f>
        <v>360</v>
      </c>
      <c r="P14" s="123">
        <f>SUM('[1]集計表（リンク）'!L202:L218)</f>
        <v>527</v>
      </c>
      <c r="Q14" s="184">
        <f>SUM('[1]集計表（リンク）'!M202:M218)</f>
        <v>332</v>
      </c>
    </row>
    <row r="15" spans="1:17" ht="24" customHeight="1" x14ac:dyDescent="0.15">
      <c r="A15" s="318"/>
      <c r="B15" s="306" t="s">
        <v>22</v>
      </c>
      <c r="C15" s="307"/>
      <c r="D15" s="129">
        <f>'人口と世帯数（８月末）'!P14</f>
        <v>1478</v>
      </c>
      <c r="E15" s="122">
        <f>SUM('[1]集計表（リンク）'!O219:O239)</f>
        <v>16</v>
      </c>
      <c r="F15" s="123">
        <f>SUM('[1]集計表（リンク）'!P219:P239)</f>
        <v>264</v>
      </c>
      <c r="G15" s="123">
        <f>SUM('[1]集計表（リンク）'!Q219:Q239)</f>
        <v>396</v>
      </c>
      <c r="H15" s="124">
        <f>SUM('[1]集計表（リンク）'!R219:R239)</f>
        <v>218</v>
      </c>
      <c r="I15" s="122">
        <f>SUM('[1]集計表（リンク）'!S219:S239)</f>
        <v>20</v>
      </c>
      <c r="J15" s="123">
        <f>SUM('[1]集計表（リンク）'!T219:T239)</f>
        <v>258</v>
      </c>
      <c r="K15" s="123">
        <f>SUM('[1]集計表（リンク）'!U219:U239)</f>
        <v>51</v>
      </c>
      <c r="L15" s="123">
        <f>SUM('[1]集計表（リンク）'!V219:V239)</f>
        <v>524</v>
      </c>
      <c r="M15" s="124">
        <f>SUM('[1]集計表（リンク）'!W219:W239)</f>
        <v>347</v>
      </c>
      <c r="N15" s="122">
        <f>SUM('[1]集計表（リンク）'!J219:J239)</f>
        <v>36</v>
      </c>
      <c r="O15" s="123">
        <f>SUM('[1]集計表（リンク）'!K219:K239)</f>
        <v>522</v>
      </c>
      <c r="P15" s="123">
        <f>SUM('[1]集計表（リンク）'!L219:L239)</f>
        <v>920</v>
      </c>
      <c r="Q15" s="184">
        <f>SUM('[1]集計表（リンク）'!M219:M239)</f>
        <v>565</v>
      </c>
    </row>
    <row r="16" spans="1:17" ht="24" customHeight="1" x14ac:dyDescent="0.15">
      <c r="A16" s="318"/>
      <c r="B16" s="306" t="s">
        <v>23</v>
      </c>
      <c r="C16" s="307"/>
      <c r="D16" s="129">
        <f>'人口と世帯数（８月末）'!P15</f>
        <v>524</v>
      </c>
      <c r="E16" s="122">
        <f>SUM('[1]集計表（リンク）'!O240:O249)</f>
        <v>16</v>
      </c>
      <c r="F16" s="123">
        <f>SUM('[1]集計表（リンク）'!P240:P249)</f>
        <v>128</v>
      </c>
      <c r="G16" s="123">
        <f>SUM('[1]集計表（リンク）'!Q240:Q249)</f>
        <v>116</v>
      </c>
      <c r="H16" s="124">
        <f>SUM('[1]集計表（リンク）'!R240:R249)</f>
        <v>49</v>
      </c>
      <c r="I16" s="122">
        <f>SUM('[1]集計表（リンク）'!S240:S249)</f>
        <v>13</v>
      </c>
      <c r="J16" s="123">
        <f>SUM('[1]集計表（リンク）'!T240:T249)</f>
        <v>107</v>
      </c>
      <c r="K16" s="123">
        <f>SUM('[1]集計表（リンク）'!U240:U249)</f>
        <v>31</v>
      </c>
      <c r="L16" s="123">
        <f>SUM('[1]集計表（リンク）'!V240:V249)</f>
        <v>144</v>
      </c>
      <c r="M16" s="124">
        <f>SUM('[1]集計表（リンク）'!W240:W249)</f>
        <v>79</v>
      </c>
      <c r="N16" s="122">
        <f>SUM('[1]集計表（リンク）'!J240:J249)</f>
        <v>29</v>
      </c>
      <c r="O16" s="123">
        <f>SUM('[1]集計表（リンク）'!K240:K249)</f>
        <v>235</v>
      </c>
      <c r="P16" s="123">
        <f>SUM('[1]集計表（リンク）'!L240:L249)</f>
        <v>260</v>
      </c>
      <c r="Q16" s="184">
        <f>SUM('[1]集計表（リンク）'!M240:M249)</f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f>SUM('[1]集計表（リンク）'!O250:O252)</f>
        <v>0</v>
      </c>
      <c r="F17" s="123">
        <f>SUM('[1]集計表（リンク）'!P250:P252)</f>
        <v>8</v>
      </c>
      <c r="G17" s="123">
        <f>SUM('[1]集計表（リンク）'!Q250:Q252)</f>
        <v>33</v>
      </c>
      <c r="H17" s="124">
        <f>SUM('[1]集計表（リンク）'!R250:R252)</f>
        <v>19</v>
      </c>
      <c r="I17" s="122">
        <f>SUM('[1]集計表（リンク）'!S250:S252)</f>
        <v>0</v>
      </c>
      <c r="J17" s="123">
        <f>SUM('[1]集計表（リンク）'!T250:T252)</f>
        <v>11</v>
      </c>
      <c r="K17" s="123">
        <f>SUM('[1]集計表（リンク）'!U250:U252)</f>
        <v>0</v>
      </c>
      <c r="L17" s="123">
        <f>SUM('[1]集計表（リンク）'!V250:V252)</f>
        <v>47</v>
      </c>
      <c r="M17" s="124">
        <f>SUM('[1]集計表（リンク）'!W250:W252)</f>
        <v>29</v>
      </c>
      <c r="N17" s="122">
        <f>SUM('[1]集計表（リンク）'!J250:J252)</f>
        <v>0</v>
      </c>
      <c r="O17" s="123">
        <f>SUM('[1]集計表（リンク）'!K250:K252)</f>
        <v>19</v>
      </c>
      <c r="P17" s="123">
        <f>SUM('[1]集計表（リンク）'!L250:L252)</f>
        <v>80</v>
      </c>
      <c r="Q17" s="184">
        <f>SUM('[1]集計表（リンク）'!M250:M252)</f>
        <v>48</v>
      </c>
    </row>
    <row r="18" spans="1:17" ht="24" customHeight="1" x14ac:dyDescent="0.15">
      <c r="A18" s="318"/>
      <c r="B18" s="306" t="s">
        <v>25</v>
      </c>
      <c r="C18" s="307"/>
      <c r="D18" s="129">
        <f>'人口と世帯数（８月末）'!P17</f>
        <v>2</v>
      </c>
      <c r="E18" s="122">
        <f>SUM('[1]集計表（リンク）'!O253)</f>
        <v>0</v>
      </c>
      <c r="F18" s="123">
        <f>SUM('[1]集計表（リンク）'!P253)</f>
        <v>0</v>
      </c>
      <c r="G18" s="123">
        <f>SUM('[1]集計表（リンク）'!Q253)</f>
        <v>1</v>
      </c>
      <c r="H18" s="124">
        <f>SUM('[1]集計表（リンク）'!R253)</f>
        <v>1</v>
      </c>
      <c r="I18" s="122">
        <f>SUM('[1]集計表（リンク）'!S253)</f>
        <v>0</v>
      </c>
      <c r="J18" s="123">
        <f>SUM('[1]集計表（リンク）'!T253)</f>
        <v>0</v>
      </c>
      <c r="K18" s="123">
        <f>SUM('[1]集計表（リンク）'!U253)</f>
        <v>0</v>
      </c>
      <c r="L18" s="123">
        <f>SUM('[1]集計表（リンク）'!V253)</f>
        <v>1</v>
      </c>
      <c r="M18" s="124">
        <f>SUM('[1]集計表（リンク）'!W253)</f>
        <v>1</v>
      </c>
      <c r="N18" s="122">
        <f>SUM('[1]集計表（リンク）'!J253)</f>
        <v>0</v>
      </c>
      <c r="O18" s="123">
        <f>SUM('[1]集計表（リンク）'!K253)</f>
        <v>0</v>
      </c>
      <c r="P18" s="123">
        <f>SUM('[1]集計表（リンク）'!L253)</f>
        <v>2</v>
      </c>
      <c r="Q18" s="184">
        <f>SUM('[1]集計表（リンク）'!M253)</f>
        <v>2</v>
      </c>
    </row>
    <row r="19" spans="1:17" ht="24" customHeight="1" x14ac:dyDescent="0.15">
      <c r="A19" s="318"/>
      <c r="B19" s="306" t="s">
        <v>26</v>
      </c>
      <c r="C19" s="307"/>
      <c r="D19" s="112">
        <f>'人口と世帯数（８月末）'!P18</f>
        <v>571</v>
      </c>
      <c r="E19" s="113">
        <f>SUM('[1]集計表（リンク）'!O254:O265)</f>
        <v>7</v>
      </c>
      <c r="F19" s="114">
        <f>SUM('[1]集計表（リンク）'!P254:P265)</f>
        <v>177</v>
      </c>
      <c r="G19" s="114">
        <f>SUM('[1]集計表（リンク）'!Q254:Q265)</f>
        <v>142</v>
      </c>
      <c r="H19" s="115">
        <f>SUM('[1]集計表（リンク）'!R254:R265)</f>
        <v>88</v>
      </c>
      <c r="I19" s="113">
        <f>SUM('[1]集計表（リンク）'!S254:S265)</f>
        <v>7</v>
      </c>
      <c r="J19" s="114">
        <f>SUM('[1]集計表（リンク）'!T254:T265)</f>
        <v>48</v>
      </c>
      <c r="K19" s="114">
        <f>SUM('[1]集計表（リンク）'!U254:U265)</f>
        <v>14</v>
      </c>
      <c r="L19" s="114">
        <f>SUM('[1]集計表（リンク）'!V254:V265)</f>
        <v>190</v>
      </c>
      <c r="M19" s="115">
        <f>SUM('[1]集計表（リンク）'!W254:W265)</f>
        <v>116</v>
      </c>
      <c r="N19" s="113">
        <f>SUM('[1]集計表（リンク）'!J254:J265)</f>
        <v>14</v>
      </c>
      <c r="O19" s="114">
        <f>SUM('[1]集計表（リンク）'!K254:K265)</f>
        <v>225</v>
      </c>
      <c r="P19" s="114">
        <f>SUM('[1]集計表（リンク）'!L254:L265)</f>
        <v>332</v>
      </c>
      <c r="Q19" s="181">
        <f>SUM('[1]集計表（リンク）'!M254:M265)</f>
        <v>204</v>
      </c>
    </row>
    <row r="20" spans="1:17" ht="24" customHeight="1" x14ac:dyDescent="0.15">
      <c r="A20" s="317"/>
      <c r="B20" s="308" t="s">
        <v>27</v>
      </c>
      <c r="C20" s="309"/>
      <c r="D20" s="132">
        <f>'人口と世帯数（８月末）'!P19</f>
        <v>32317</v>
      </c>
      <c r="E20" s="133">
        <f t="shared" ref="E20:Q20" si="0">E7+E8+E11+E12+E14+E15+E16+E17+E18+E19</f>
        <v>1345</v>
      </c>
      <c r="F20" s="134">
        <f t="shared" si="0"/>
        <v>7966</v>
      </c>
      <c r="G20" s="134">
        <f t="shared" si="0"/>
        <v>5630</v>
      </c>
      <c r="H20" s="135">
        <f t="shared" si="0"/>
        <v>3016</v>
      </c>
      <c r="I20" s="133">
        <f t="shared" si="0"/>
        <v>1320</v>
      </c>
      <c r="J20" s="134">
        <f t="shared" si="0"/>
        <v>7959</v>
      </c>
      <c r="K20" s="134">
        <f t="shared" si="0"/>
        <v>2179</v>
      </c>
      <c r="L20" s="187">
        <f t="shared" si="0"/>
        <v>8097</v>
      </c>
      <c r="M20" s="135">
        <f t="shared" si="0"/>
        <v>5110</v>
      </c>
      <c r="N20" s="133">
        <f t="shared" si="0"/>
        <v>2665</v>
      </c>
      <c r="O20" s="134">
        <f t="shared" si="0"/>
        <v>15925</v>
      </c>
      <c r="P20" s="187">
        <f t="shared" si="0"/>
        <v>13727</v>
      </c>
      <c r="Q20" s="188">
        <f t="shared" si="0"/>
        <v>8126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f>'人口と世帯数（８月末）'!P20</f>
        <v>679</v>
      </c>
      <c r="E21" s="106">
        <f>SUM('[1]集計表（リンク）'!O266:O280)</f>
        <v>13</v>
      </c>
      <c r="F21" s="107">
        <f>SUM('[1]集計表（リンク）'!P266:P280)</f>
        <v>142</v>
      </c>
      <c r="G21" s="107">
        <f>SUM('[1]集計表（リンク）'!Q266:Q280)</f>
        <v>169</v>
      </c>
      <c r="H21" s="108">
        <f>SUM('[1]集計表（リンク）'!R266:R280)</f>
        <v>89</v>
      </c>
      <c r="I21" s="106">
        <f>SUM('[1]集計表（リンク）'!S266:S280)</f>
        <v>16</v>
      </c>
      <c r="J21" s="107">
        <f>SUM('[1]集計表（リンク）'!T266:T280)</f>
        <v>118</v>
      </c>
      <c r="K21" s="107">
        <f>SUM('[1]集計表（リンク）'!U266:U280)</f>
        <v>30</v>
      </c>
      <c r="L21" s="107">
        <f>SUM('[1]集計表（リンク）'!V266:V280)</f>
        <v>221</v>
      </c>
      <c r="M21" s="108">
        <f>SUM('[1]集計表（リンク）'!W266:W280)</f>
        <v>154</v>
      </c>
      <c r="N21" s="106">
        <f>SUM('[1]集計表（リンク）'!J266:J280)</f>
        <v>29</v>
      </c>
      <c r="O21" s="107">
        <f>SUM('[1]集計表（リンク）'!K266:K280)</f>
        <v>260</v>
      </c>
      <c r="P21" s="107">
        <f>SUM('[1]集計表（リンク）'!L266:L280)</f>
        <v>390</v>
      </c>
      <c r="Q21" s="178">
        <f>SUM('[1]集計表（リンク）'!M266:M280)</f>
        <v>243</v>
      </c>
    </row>
    <row r="22" spans="1:17" ht="24" customHeight="1" x14ac:dyDescent="0.15">
      <c r="A22" s="317"/>
      <c r="B22" s="308" t="s">
        <v>27</v>
      </c>
      <c r="C22" s="309"/>
      <c r="D22" s="140">
        <f>'人口と世帯数（８月末）'!P21</f>
        <v>679</v>
      </c>
      <c r="E22" s="141">
        <f t="shared" ref="E22:M22" si="1">E21</f>
        <v>13</v>
      </c>
      <c r="F22" s="142">
        <f>F21</f>
        <v>142</v>
      </c>
      <c r="G22" s="142">
        <f t="shared" si="1"/>
        <v>169</v>
      </c>
      <c r="H22" s="143">
        <f t="shared" si="1"/>
        <v>89</v>
      </c>
      <c r="I22" s="141">
        <f t="shared" si="1"/>
        <v>16</v>
      </c>
      <c r="J22" s="142">
        <f t="shared" si="1"/>
        <v>118</v>
      </c>
      <c r="K22" s="142">
        <f>K21</f>
        <v>30</v>
      </c>
      <c r="L22" s="142">
        <f t="shared" si="1"/>
        <v>221</v>
      </c>
      <c r="M22" s="143">
        <f t="shared" si="1"/>
        <v>154</v>
      </c>
      <c r="N22" s="141">
        <f>N21</f>
        <v>29</v>
      </c>
      <c r="O22" s="142">
        <f>O21</f>
        <v>260</v>
      </c>
      <c r="P22" s="142">
        <f>P21</f>
        <v>390</v>
      </c>
      <c r="Q22" s="189">
        <f>Q21</f>
        <v>243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f>'人口と世帯数（８月末）'!P22</f>
        <v>701</v>
      </c>
      <c r="E23" s="148">
        <f>SUM('[1]集計表（リンク）'!O281:O305)</f>
        <v>9</v>
      </c>
      <c r="F23" s="148">
        <f>SUM('[1]集計表（リンク）'!P281:P305)</f>
        <v>145</v>
      </c>
      <c r="G23" s="149">
        <f>SUM('[1]集計表（リンク）'!Q281:Q305)</f>
        <v>178</v>
      </c>
      <c r="H23" s="150">
        <f>SUM('[1]集計表（リンク）'!R281:R305)</f>
        <v>94</v>
      </c>
      <c r="I23" s="148">
        <f>SUM('[1]集計表（リンク）'!S281:S305)</f>
        <v>11</v>
      </c>
      <c r="J23" s="149">
        <f>SUM('[1]集計表（リンク）'!T281:T305)</f>
        <v>144</v>
      </c>
      <c r="K23" s="149">
        <f>SUM('[1]集計表（リンク）'!U281:U305)</f>
        <v>40</v>
      </c>
      <c r="L23" s="149">
        <f>SUM('[1]集計表（リンク）'!V281:V305)</f>
        <v>214</v>
      </c>
      <c r="M23" s="150">
        <f>SUM('[1]集計表（リンク）'!W281:W305)</f>
        <v>136</v>
      </c>
      <c r="N23" s="148">
        <f>SUM('[1]集計表（リンク）'!J281:J305)</f>
        <v>20</v>
      </c>
      <c r="O23" s="149">
        <f>SUM('[1]集計表（リンク）'!K281:K305)</f>
        <v>289</v>
      </c>
      <c r="P23" s="149">
        <f>SUM('[1]集計表（リンク）'!L281:L305)</f>
        <v>392</v>
      </c>
      <c r="Q23" s="190">
        <f>SUM('[1]集計表（リンク）'!M281:M305)</f>
        <v>230</v>
      </c>
    </row>
    <row r="24" spans="1:17" ht="24" customHeight="1" x14ac:dyDescent="0.15">
      <c r="A24" s="318"/>
      <c r="B24" s="306" t="s">
        <v>32</v>
      </c>
      <c r="C24" s="307"/>
      <c r="D24" s="129">
        <f>'人口と世帯数（８月末）'!P23</f>
        <v>1402</v>
      </c>
      <c r="E24" s="122">
        <f>SUM('[1]集計表（リンク）'!O306:O334)</f>
        <v>39</v>
      </c>
      <c r="F24" s="122">
        <f>SUM('[1]集計表（リンク）'!P306:P334)</f>
        <v>281</v>
      </c>
      <c r="G24" s="123">
        <f>SUM('[1]集計表（リンク）'!Q306:Q334)</f>
        <v>337</v>
      </c>
      <c r="H24" s="124">
        <f>SUM('[1]集計表（リンク）'!R306:R334)</f>
        <v>194</v>
      </c>
      <c r="I24" s="122">
        <f>SUM('[1]集計表（リンク）'!S306:S334)</f>
        <v>39</v>
      </c>
      <c r="J24" s="123">
        <f>SUM('[1]集計表（リンク）'!T306:T334)</f>
        <v>286</v>
      </c>
      <c r="K24" s="123">
        <f>SUM('[1]集計表（リンク）'!U306:U334)</f>
        <v>65</v>
      </c>
      <c r="L24" s="123">
        <f>SUM('[1]集計表（リンク）'!V306:V334)</f>
        <v>420</v>
      </c>
      <c r="M24" s="124">
        <f>SUM('[1]集計表（リンク）'!W306:W334)</f>
        <v>283</v>
      </c>
      <c r="N24" s="122">
        <f>SUM('[1]集計表（リンク）'!J306:J334)</f>
        <v>78</v>
      </c>
      <c r="O24" s="123">
        <f>SUM('[1]集計表（リンク）'!K306:K334)</f>
        <v>567</v>
      </c>
      <c r="P24" s="123">
        <f>SUM('[1]集計表（リンク）'!L306:L334)</f>
        <v>757</v>
      </c>
      <c r="Q24" s="184">
        <f>SUM('[1]集計表（リンク）'!M306:M334)</f>
        <v>477</v>
      </c>
    </row>
    <row r="25" spans="1:17" ht="24" customHeight="1" x14ac:dyDescent="0.15">
      <c r="A25" s="317"/>
      <c r="B25" s="308" t="s">
        <v>27</v>
      </c>
      <c r="C25" s="309"/>
      <c r="D25" s="140">
        <f>'人口と世帯数（８月末）'!P24</f>
        <v>2103</v>
      </c>
      <c r="E25" s="141">
        <f t="shared" ref="E25:M25" si="2">SUM(E23:E24)</f>
        <v>48</v>
      </c>
      <c r="F25" s="142">
        <f t="shared" si="2"/>
        <v>426</v>
      </c>
      <c r="G25" s="142">
        <f t="shared" si="2"/>
        <v>515</v>
      </c>
      <c r="H25" s="143">
        <f t="shared" si="2"/>
        <v>288</v>
      </c>
      <c r="I25" s="141">
        <f t="shared" si="2"/>
        <v>50</v>
      </c>
      <c r="J25" s="142">
        <f t="shared" si="2"/>
        <v>430</v>
      </c>
      <c r="K25" s="142">
        <f>SUM(K23:K24)</f>
        <v>105</v>
      </c>
      <c r="L25" s="142">
        <f t="shared" si="2"/>
        <v>634</v>
      </c>
      <c r="M25" s="143">
        <f t="shared" si="2"/>
        <v>419</v>
      </c>
      <c r="N25" s="141">
        <f>SUM(N23:N24)</f>
        <v>98</v>
      </c>
      <c r="O25" s="142">
        <f>SUM(O23:O24)</f>
        <v>856</v>
      </c>
      <c r="P25" s="142">
        <f>SUM(P23:P24)</f>
        <v>1149</v>
      </c>
      <c r="Q25" s="189">
        <f>SUM(Q23:Q24)</f>
        <v>707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f>'人口と世帯数（８月末）'!P25</f>
        <v>699</v>
      </c>
      <c r="E26" s="113">
        <f>SUM('[1]集計表（リンク）'!O335:O367)</f>
        <v>20</v>
      </c>
      <c r="F26" s="114">
        <f>SUM('[1]集計表（リンク）'!P335:P367)</f>
        <v>122</v>
      </c>
      <c r="G26" s="114">
        <f>SUM('[1]集計表（リンク）'!Q335:Q367)</f>
        <v>189</v>
      </c>
      <c r="H26" s="115">
        <f>SUM('[1]集計表（リンク）'!R335:R367)</f>
        <v>102</v>
      </c>
      <c r="I26" s="113">
        <f>SUM('[1]集計表（リンク）'!S335:S367)</f>
        <v>16</v>
      </c>
      <c r="J26" s="114">
        <f>SUM('[1]集計表（リンク）'!T335:T367)</f>
        <v>114</v>
      </c>
      <c r="K26" s="114">
        <f>SUM('[1]集計表（リンク）'!U335:U367)</f>
        <v>21</v>
      </c>
      <c r="L26" s="114">
        <f>SUM('[1]集計表（リンク）'!V335:V367)</f>
        <v>238</v>
      </c>
      <c r="M26" s="115">
        <f>SUM('[1]集計表（リンク）'!W335:W367)</f>
        <v>158</v>
      </c>
      <c r="N26" s="113">
        <f>SUM('[1]集計表（リンク）'!J335:J367)</f>
        <v>36</v>
      </c>
      <c r="O26" s="114">
        <f>SUM('[1]集計表（リンク）'!K335:K367)</f>
        <v>236</v>
      </c>
      <c r="P26" s="114">
        <f>SUM('[1]集計表（リンク）'!L335:L367)</f>
        <v>427</v>
      </c>
      <c r="Q26" s="181">
        <f>SUM('[1]集計表（リンク）'!M335:M367)</f>
        <v>260</v>
      </c>
    </row>
    <row r="27" spans="1:17" ht="24" customHeight="1" x14ac:dyDescent="0.15">
      <c r="A27" s="318"/>
      <c r="B27" s="306" t="s">
        <v>35</v>
      </c>
      <c r="C27" s="307"/>
      <c r="D27" s="129">
        <f>'人口と世帯数（８月末）'!P26</f>
        <v>402</v>
      </c>
      <c r="E27" s="122">
        <f>SUM('[1]集計表（リンク）'!O368:O387)</f>
        <v>2</v>
      </c>
      <c r="F27" s="123">
        <f>SUM('[1]集計表（リンク）'!P368:P387)</f>
        <v>86</v>
      </c>
      <c r="G27" s="123">
        <f>SUM('[1]集計表（リンク）'!Q368:Q387)</f>
        <v>114</v>
      </c>
      <c r="H27" s="124">
        <f>SUM('[1]集計表（リンク）'!R368:R387)</f>
        <v>67</v>
      </c>
      <c r="I27" s="122">
        <f>SUM('[1]集計表（リンク）'!S368:S387)</f>
        <v>3</v>
      </c>
      <c r="J27" s="123">
        <f>SUM('[1]集計表（リンク）'!T368:T387)</f>
        <v>61</v>
      </c>
      <c r="K27" s="123">
        <f>SUM('[1]集計表（リンク）'!U368:U387)</f>
        <v>9</v>
      </c>
      <c r="L27" s="123">
        <f>SUM('[1]集計表（リンク）'!V368:V387)</f>
        <v>136</v>
      </c>
      <c r="M27" s="124">
        <f>SUM('[1]集計表（リンク）'!W368:W387)</f>
        <v>94</v>
      </c>
      <c r="N27" s="122">
        <f>SUM('[1]集計表（リンク）'!J368:J387)</f>
        <v>5</v>
      </c>
      <c r="O27" s="123">
        <f>SUM('[1]集計表（リンク）'!K368:K387)</f>
        <v>147</v>
      </c>
      <c r="P27" s="123">
        <f>SUM('[1]集計表（リンク）'!L368:L387)</f>
        <v>250</v>
      </c>
      <c r="Q27" s="184">
        <f>SUM('[1]集計表（リンク）'!M368:M387)</f>
        <v>161</v>
      </c>
    </row>
    <row r="28" spans="1:17" ht="24" customHeight="1" x14ac:dyDescent="0.15">
      <c r="A28" s="317"/>
      <c r="B28" s="308" t="s">
        <v>36</v>
      </c>
      <c r="C28" s="309"/>
      <c r="D28" s="132">
        <f>'人口と世帯数（８月末）'!P27</f>
        <v>1101</v>
      </c>
      <c r="E28" s="154">
        <f t="shared" ref="E28:M28" si="3">SUM(E26:E27)</f>
        <v>22</v>
      </c>
      <c r="F28" s="155">
        <f t="shared" si="3"/>
        <v>208</v>
      </c>
      <c r="G28" s="155">
        <f t="shared" si="3"/>
        <v>303</v>
      </c>
      <c r="H28" s="156">
        <f t="shared" si="3"/>
        <v>169</v>
      </c>
      <c r="I28" s="154">
        <f t="shared" si="3"/>
        <v>19</v>
      </c>
      <c r="J28" s="155">
        <f t="shared" si="3"/>
        <v>175</v>
      </c>
      <c r="K28" s="155">
        <f>SUM(K26:K27)</f>
        <v>30</v>
      </c>
      <c r="L28" s="155">
        <f t="shared" si="3"/>
        <v>374</v>
      </c>
      <c r="M28" s="156">
        <f t="shared" si="3"/>
        <v>252</v>
      </c>
      <c r="N28" s="154">
        <f>SUM(N26:N27)</f>
        <v>41</v>
      </c>
      <c r="O28" s="155">
        <f>SUM(O26:O27)</f>
        <v>383</v>
      </c>
      <c r="P28" s="155">
        <f>SUM(P26:P27)</f>
        <v>677</v>
      </c>
      <c r="Q28" s="191">
        <f>SUM(Q26:Q27)</f>
        <v>421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f>'人口と世帯数（８月末）'!P28</f>
        <v>1604</v>
      </c>
      <c r="E29" s="113">
        <f>SUM('[1]集計表（リンク）'!O388:O416)</f>
        <v>40</v>
      </c>
      <c r="F29" s="114">
        <f>SUM('[1]集計表（リンク）'!P388:P416)</f>
        <v>341</v>
      </c>
      <c r="G29" s="114">
        <f>SUM('[1]集計表（リンク）'!Q388:Q416)</f>
        <v>372</v>
      </c>
      <c r="H29" s="115">
        <f>SUM('[1]集計表（リンク）'!R388:R416)</f>
        <v>218</v>
      </c>
      <c r="I29" s="113">
        <f>SUM('[1]集計表（リンク）'!S388:S416)</f>
        <v>40</v>
      </c>
      <c r="J29" s="114">
        <f>SUM('[1]集計表（リンク）'!T388:T416)</f>
        <v>305</v>
      </c>
      <c r="K29" s="114">
        <f>SUM('[1]集計表（リンク）'!U388:U416)</f>
        <v>56</v>
      </c>
      <c r="L29" s="114">
        <f>SUM('[1]集計表（リンク）'!V388:V416)</f>
        <v>506</v>
      </c>
      <c r="M29" s="115">
        <f>SUM('[1]集計表（リンク）'!W388:W416)</f>
        <v>343</v>
      </c>
      <c r="N29" s="113">
        <f>SUM('[1]集計表（リンク）'!J388:J416)</f>
        <v>80</v>
      </c>
      <c r="O29" s="114">
        <f>SUM('[1]集計表（リンク）'!K388:K416)</f>
        <v>646</v>
      </c>
      <c r="P29" s="114">
        <f>SUM('[1]集計表（リンク）'!L388:L416)</f>
        <v>878</v>
      </c>
      <c r="Q29" s="181">
        <f>SUM('[1]集計表（リンク）'!M388:M416)</f>
        <v>561</v>
      </c>
    </row>
    <row r="30" spans="1:17" ht="24" customHeight="1" x14ac:dyDescent="0.15">
      <c r="A30" s="311"/>
      <c r="B30" s="306" t="s">
        <v>39</v>
      </c>
      <c r="C30" s="307"/>
      <c r="D30" s="129">
        <f>'人口と世帯数（８月末）'!P29</f>
        <v>384</v>
      </c>
      <c r="E30" s="122">
        <f>SUM('[1]集計表（リンク）'!O417:O429)</f>
        <v>5</v>
      </c>
      <c r="F30" s="123">
        <f>SUM('[1]集計表（リンク）'!P417:P429)</f>
        <v>53</v>
      </c>
      <c r="G30" s="123">
        <f>SUM('[1]集計表（リンク）'!Q417:Q429)</f>
        <v>125</v>
      </c>
      <c r="H30" s="124">
        <f>SUM('[1]集計表（リンク）'!R417:R429)</f>
        <v>69</v>
      </c>
      <c r="I30" s="122">
        <f>SUM('[1]集計表（リンク）'!S417:S429)</f>
        <v>6</v>
      </c>
      <c r="J30" s="123">
        <f>SUM('[1]集計表（リンク）'!T417:T429)</f>
        <v>52</v>
      </c>
      <c r="K30" s="123">
        <f>SUM('[1]集計表（リンク）'!U417:U429)</f>
        <v>11</v>
      </c>
      <c r="L30" s="123">
        <f>SUM('[1]集計表（リンク）'!V417:V429)</f>
        <v>143</v>
      </c>
      <c r="M30" s="124">
        <f>SUM('[1]集計表（リンク）'!W417:W429)</f>
        <v>94</v>
      </c>
      <c r="N30" s="122">
        <f>SUM('[1]集計表（リンク）'!J417:J429)</f>
        <v>11</v>
      </c>
      <c r="O30" s="123">
        <f>SUM('[1]集計表（リンク）'!K417:K429)</f>
        <v>105</v>
      </c>
      <c r="P30" s="123">
        <f>SUM('[1]集計表（リンク）'!L417:L429)</f>
        <v>268</v>
      </c>
      <c r="Q30" s="184">
        <f>SUM('[1]集計表（リンク）'!M417:M429)</f>
        <v>163</v>
      </c>
    </row>
    <row r="31" spans="1:17" ht="24" customHeight="1" x14ac:dyDescent="0.15">
      <c r="A31" s="312"/>
      <c r="B31" s="308" t="s">
        <v>36</v>
      </c>
      <c r="C31" s="309"/>
      <c r="D31" s="132">
        <f>'人口と世帯数（８月末）'!P30</f>
        <v>1988</v>
      </c>
      <c r="E31" s="154">
        <f t="shared" ref="E31:M31" si="4">SUM(E29:E30)</f>
        <v>45</v>
      </c>
      <c r="F31" s="155">
        <f t="shared" si="4"/>
        <v>394</v>
      </c>
      <c r="G31" s="155">
        <f t="shared" si="4"/>
        <v>497</v>
      </c>
      <c r="H31" s="156">
        <f t="shared" si="4"/>
        <v>287</v>
      </c>
      <c r="I31" s="154">
        <f t="shared" si="4"/>
        <v>46</v>
      </c>
      <c r="J31" s="155">
        <f t="shared" si="4"/>
        <v>357</v>
      </c>
      <c r="K31" s="155">
        <f>SUM(K29:K30)</f>
        <v>67</v>
      </c>
      <c r="L31" s="155">
        <f t="shared" si="4"/>
        <v>649</v>
      </c>
      <c r="M31" s="156">
        <f t="shared" si="4"/>
        <v>437</v>
      </c>
      <c r="N31" s="154">
        <f>SUM(N29:N30)</f>
        <v>91</v>
      </c>
      <c r="O31" s="155">
        <f>SUM(O29:O30)</f>
        <v>751</v>
      </c>
      <c r="P31" s="155">
        <f>SUM(P29:P30)</f>
        <v>1146</v>
      </c>
      <c r="Q31" s="191">
        <f>SUM(Q29:Q30)</f>
        <v>724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f>'人口と世帯数（８月末）'!P31</f>
        <v>778</v>
      </c>
      <c r="E32" s="113">
        <f>SUM('[1]集計表（リンク）'!O430:O450)</f>
        <v>19</v>
      </c>
      <c r="F32" s="114">
        <f>SUM('[1]集計表（リンク）'!P430:P450)</f>
        <v>169</v>
      </c>
      <c r="G32" s="114">
        <f>SUM('[1]集計表（リンク）'!Q430:Q450)</f>
        <v>186</v>
      </c>
      <c r="H32" s="115">
        <f>SUM('[1]集計表（リンク）'!R430:R450)</f>
        <v>99</v>
      </c>
      <c r="I32" s="113">
        <f>SUM('[1]集計表（リンク）'!S430:S450)</f>
        <v>12</v>
      </c>
      <c r="J32" s="114">
        <f>SUM('[1]集計表（リンク）'!T430:T450)</f>
        <v>136</v>
      </c>
      <c r="K32" s="114">
        <f>SUM('[1]集計表（リンク）'!U430:U450)</f>
        <v>18</v>
      </c>
      <c r="L32" s="114">
        <f>SUM('[1]集計表（リンク）'!V430:V450)</f>
        <v>256</v>
      </c>
      <c r="M32" s="115">
        <f>SUM('[1]集計表（リンク）'!W430:W450)</f>
        <v>174</v>
      </c>
      <c r="N32" s="113">
        <f>SUM('[1]集計表（リンク）'!J430:J450)</f>
        <v>31</v>
      </c>
      <c r="O32" s="114">
        <f>SUM('[1]集計表（リンク）'!K430:K450)</f>
        <v>305</v>
      </c>
      <c r="P32" s="114">
        <f>SUM('[1]集計表（リンク）'!L430:L450)</f>
        <v>442</v>
      </c>
      <c r="Q32" s="181">
        <f>SUM('[1]集計表（リンク）'!M430:M450)</f>
        <v>273</v>
      </c>
    </row>
    <row r="33" spans="1:17" ht="24" customHeight="1" x14ac:dyDescent="0.15">
      <c r="A33" s="302"/>
      <c r="B33" s="306" t="s">
        <v>42</v>
      </c>
      <c r="C33" s="307"/>
      <c r="D33" s="129">
        <f>'人口と世帯数（８月末）'!P32</f>
        <v>517</v>
      </c>
      <c r="E33" s="122">
        <f>SUM('[1]集計表（リンク）'!O451:O461)</f>
        <v>14</v>
      </c>
      <c r="F33" s="123">
        <f>SUM('[1]集計表（リンク）'!P451:P461)</f>
        <v>97</v>
      </c>
      <c r="G33" s="123">
        <f>SUM('[1]集計表（リンク）'!Q451:Q461)</f>
        <v>143</v>
      </c>
      <c r="H33" s="124">
        <f>SUM('[1]集計表（リンク）'!R451:R461)</f>
        <v>85</v>
      </c>
      <c r="I33" s="122">
        <f>SUM('[1]集計表（リンク）'!S451:S461)</f>
        <v>13</v>
      </c>
      <c r="J33" s="123">
        <f>SUM('[1]集計表（リンク）'!T451:T461)</f>
        <v>89</v>
      </c>
      <c r="K33" s="123">
        <f>SUM('[1]集計表（リンク）'!U451:U461)</f>
        <v>13</v>
      </c>
      <c r="L33" s="123">
        <f>SUM('[1]集計表（リンク）'!V451:V461)</f>
        <v>161</v>
      </c>
      <c r="M33" s="124">
        <f>SUM('[1]集計表（リンク）'!W451:W461)</f>
        <v>106</v>
      </c>
      <c r="N33" s="122">
        <f>SUM('[1]集計表（リンク）'!J451:J461)</f>
        <v>27</v>
      </c>
      <c r="O33" s="123">
        <f>SUM('[1]集計表（リンク）'!K451:K461)</f>
        <v>186</v>
      </c>
      <c r="P33" s="123">
        <f>SUM('[1]集計表（リンク）'!L451:L461)</f>
        <v>304</v>
      </c>
      <c r="Q33" s="184">
        <f>SUM('[1]集計表（リンク）'!M451:M461)</f>
        <v>191</v>
      </c>
    </row>
    <row r="34" spans="1:17" ht="24" customHeight="1" x14ac:dyDescent="0.15">
      <c r="A34" s="303"/>
      <c r="B34" s="308" t="s">
        <v>36</v>
      </c>
      <c r="C34" s="309"/>
      <c r="D34" s="132">
        <f>'人口と世帯数（８月末）'!P33</f>
        <v>1295</v>
      </c>
      <c r="E34" s="154">
        <f t="shared" ref="E34:M34" si="5">SUM(E32:E33)</f>
        <v>33</v>
      </c>
      <c r="F34" s="155">
        <f t="shared" si="5"/>
        <v>266</v>
      </c>
      <c r="G34" s="155">
        <f t="shared" si="5"/>
        <v>329</v>
      </c>
      <c r="H34" s="156">
        <f t="shared" si="5"/>
        <v>184</v>
      </c>
      <c r="I34" s="154">
        <f t="shared" si="5"/>
        <v>25</v>
      </c>
      <c r="J34" s="155">
        <f t="shared" si="5"/>
        <v>225</v>
      </c>
      <c r="K34" s="155">
        <f>SUM(K32:K33)</f>
        <v>31</v>
      </c>
      <c r="L34" s="155">
        <f t="shared" si="5"/>
        <v>417</v>
      </c>
      <c r="M34" s="156">
        <f t="shared" si="5"/>
        <v>280</v>
      </c>
      <c r="N34" s="154">
        <f>SUM(N32:N33)</f>
        <v>58</v>
      </c>
      <c r="O34" s="155">
        <f>SUM(O32:O33)</f>
        <v>491</v>
      </c>
      <c r="P34" s="155">
        <f>SUM(P32:P33)</f>
        <v>746</v>
      </c>
      <c r="Q34" s="191">
        <f>SUM(Q32:Q33)</f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f>'人口と世帯数（８月末）'!P34</f>
        <v>662</v>
      </c>
      <c r="E35" s="106">
        <f>SUM('[1]集計表（リンク）'!O462:O487)</f>
        <v>12</v>
      </c>
      <c r="F35" s="107">
        <f>SUM('[1]集計表（リンク）'!P462:P487)</f>
        <v>127</v>
      </c>
      <c r="G35" s="107">
        <f>SUM('[1]集計表（リンク）'!Q462:Q487)</f>
        <v>169</v>
      </c>
      <c r="H35" s="108">
        <f>SUM('[1]集計表（リンク）'!R462:R487)</f>
        <v>98</v>
      </c>
      <c r="I35" s="106">
        <f>SUM('[1]集計表（リンク）'!S462:S487)</f>
        <v>12</v>
      </c>
      <c r="J35" s="107">
        <f>SUM('[1]集計表（リンク）'!T462:T487)</f>
        <v>106</v>
      </c>
      <c r="K35" s="107">
        <f>SUM('[1]集計表（リンク）'!U462:U487)</f>
        <v>16</v>
      </c>
      <c r="L35" s="107">
        <f>SUM('[1]集計表（リンク）'!V462:V487)</f>
        <v>236</v>
      </c>
      <c r="M35" s="108">
        <f>SUM('[1]集計表（リンク）'!W462:W487)</f>
        <v>159</v>
      </c>
      <c r="N35" s="106">
        <f>SUM('[1]集計表（リンク）'!J462:J487)</f>
        <v>24</v>
      </c>
      <c r="O35" s="107">
        <f>SUM('[1]集計表（リンク）'!K462:K487)</f>
        <v>233</v>
      </c>
      <c r="P35" s="107">
        <f>SUM('[1]集計表（リンク）'!L462:L487)</f>
        <v>405</v>
      </c>
      <c r="Q35" s="178">
        <f>SUM('[1]集計表（リンク）'!M462:M487)</f>
        <v>257</v>
      </c>
    </row>
    <row r="36" spans="1:17" ht="24" customHeight="1" x14ac:dyDescent="0.15">
      <c r="A36" s="311"/>
      <c r="B36" s="306" t="s">
        <v>45</v>
      </c>
      <c r="C36" s="307"/>
      <c r="D36" s="129">
        <f>'人口と世帯数（８月末）'!P35</f>
        <v>620</v>
      </c>
      <c r="E36" s="122">
        <f>SUM('[1]集計表（リンク）'!O488:O508)</f>
        <v>12</v>
      </c>
      <c r="F36" s="123">
        <f>SUM('[1]集計表（リンク）'!P488:P508)</f>
        <v>109</v>
      </c>
      <c r="G36" s="123">
        <f>SUM('[1]集計表（リンク）'!Q488:Q508)</f>
        <v>167</v>
      </c>
      <c r="H36" s="124">
        <f>SUM('[1]集計表（リンク）'!R488:R508)</f>
        <v>81</v>
      </c>
      <c r="I36" s="122">
        <f>SUM('[1]集計表（リンク）'!S488:S508)</f>
        <v>14</v>
      </c>
      <c r="J36" s="123">
        <f>SUM('[1]集計表（リンク）'!T488:T508)</f>
        <v>108</v>
      </c>
      <c r="K36" s="123">
        <f>SUM('[1]集計表（リンク）'!U488:U508)</f>
        <v>23</v>
      </c>
      <c r="L36" s="123">
        <f>SUM('[1]集計表（リンク）'!V488:V508)</f>
        <v>210</v>
      </c>
      <c r="M36" s="124">
        <f>SUM('[1]集計表（リンク）'!W488:W508)</f>
        <v>138</v>
      </c>
      <c r="N36" s="122">
        <f>SUM('[1]集計表（リンク）'!J488:J508)</f>
        <v>26</v>
      </c>
      <c r="O36" s="123">
        <f>SUM('[1]集計表（リンク）'!K488:K508)</f>
        <v>217</v>
      </c>
      <c r="P36" s="123">
        <f>SUM('[1]集計表（リンク）'!L488:L508)</f>
        <v>377</v>
      </c>
      <c r="Q36" s="184">
        <f>SUM('[1]集計表（リンク）'!M488:M508)</f>
        <v>219</v>
      </c>
    </row>
    <row r="37" spans="1:17" ht="24" customHeight="1" x14ac:dyDescent="0.15">
      <c r="A37" s="312"/>
      <c r="B37" s="308" t="s">
        <v>36</v>
      </c>
      <c r="C37" s="309"/>
      <c r="D37" s="132">
        <f>'人口と世帯数（８月末）'!P36</f>
        <v>1282</v>
      </c>
      <c r="E37" s="154">
        <f t="shared" ref="E37:M37" si="6">SUM(E35:E36)</f>
        <v>24</v>
      </c>
      <c r="F37" s="155">
        <f t="shared" si="6"/>
        <v>236</v>
      </c>
      <c r="G37" s="155">
        <f t="shared" si="6"/>
        <v>336</v>
      </c>
      <c r="H37" s="156">
        <f t="shared" si="6"/>
        <v>179</v>
      </c>
      <c r="I37" s="154">
        <f t="shared" si="6"/>
        <v>26</v>
      </c>
      <c r="J37" s="155">
        <f t="shared" si="6"/>
        <v>214</v>
      </c>
      <c r="K37" s="155">
        <f>SUM(K35:K36)</f>
        <v>39</v>
      </c>
      <c r="L37" s="155">
        <f t="shared" si="6"/>
        <v>446</v>
      </c>
      <c r="M37" s="156">
        <f t="shared" si="6"/>
        <v>297</v>
      </c>
      <c r="N37" s="154">
        <f>SUM(N35:N36)</f>
        <v>50</v>
      </c>
      <c r="O37" s="155">
        <f>SUM(O35:O36)</f>
        <v>450</v>
      </c>
      <c r="P37" s="155">
        <f>SUM(P35:P36)</f>
        <v>782</v>
      </c>
      <c r="Q37" s="191">
        <f>SUM(Q35:Q36)</f>
        <v>476</v>
      </c>
    </row>
    <row r="38" spans="1:17" ht="24" customHeight="1" thickBot="1" x14ac:dyDescent="0.2">
      <c r="A38" s="313" t="s">
        <v>46</v>
      </c>
      <c r="B38" s="314"/>
      <c r="C38" s="315"/>
      <c r="D38" s="192">
        <f>'人口と世帯数（８月末）'!P37</f>
        <v>40765</v>
      </c>
      <c r="E38" s="193">
        <f t="shared" ref="E38:M38" si="7">E20+E22+E25+E28+E31+E34+E37</f>
        <v>1530</v>
      </c>
      <c r="F38" s="194">
        <f>F20+F22+F25+F28+F31+F34+F37</f>
        <v>9638</v>
      </c>
      <c r="G38" s="194">
        <f>G20+G22+G25+G28+G31+G34+G37</f>
        <v>7779</v>
      </c>
      <c r="H38" s="195">
        <f t="shared" si="7"/>
        <v>4212</v>
      </c>
      <c r="I38" s="193">
        <f t="shared" si="7"/>
        <v>1502</v>
      </c>
      <c r="J38" s="194">
        <f t="shared" si="7"/>
        <v>9478</v>
      </c>
      <c r="K38" s="194">
        <f>K20+K22+K25+K28+K31+K34+K37</f>
        <v>2481</v>
      </c>
      <c r="L38" s="194">
        <f t="shared" si="7"/>
        <v>10838</v>
      </c>
      <c r="M38" s="195">
        <f t="shared" si="7"/>
        <v>6949</v>
      </c>
      <c r="N38" s="193">
        <f>N20+N22+N25+N28+N31+N34+N37</f>
        <v>3032</v>
      </c>
      <c r="O38" s="194">
        <f>O20+O22+O25+O28+O31+O34+O37</f>
        <v>19116</v>
      </c>
      <c r="P38" s="194">
        <f>P20+P22+P25+P28+P31+P34+P37</f>
        <v>18617</v>
      </c>
      <c r="Q38" s="196">
        <f>Q20+Q22+Q25+Q28+Q31+Q34+Q37</f>
        <v>11161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sheetProtection sheet="1" objects="1" scenarios="1"/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86EE-F1E4-4882-B592-9A1730E1AEB2}">
  <sheetPr>
    <tabColor rgb="FF00B0F0"/>
  </sheetPr>
  <dimension ref="A1:S41"/>
  <sheetViews>
    <sheetView zoomScale="115" zoomScaleNormal="115" workbookViewId="0">
      <selection activeCell="AB17" sqref="AB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76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7177</v>
      </c>
      <c r="E6" s="14" t="s">
        <v>11</v>
      </c>
      <c r="F6" s="15">
        <v>122</v>
      </c>
      <c r="G6" s="16" t="s">
        <v>12</v>
      </c>
      <c r="H6" s="17">
        <f>SUM('[2]集計表（リンク）'!D4:D110)</f>
        <v>6156</v>
      </c>
      <c r="I6" s="18" t="s">
        <v>13</v>
      </c>
      <c r="J6" s="19">
        <f>SUM('[2]集計表（リンク）'!G4:G110)</f>
        <v>52</v>
      </c>
      <c r="K6" s="20" t="s">
        <v>14</v>
      </c>
      <c r="L6" s="17">
        <f>SUM('[2]集計表（リンク）'!E4:E110)</f>
        <v>7313</v>
      </c>
      <c r="M6" s="18" t="s">
        <v>13</v>
      </c>
      <c r="N6" s="19">
        <f>SUM('[2]集計表（リンク）'!H4:H110)</f>
        <v>113</v>
      </c>
      <c r="O6" s="20" t="s">
        <v>14</v>
      </c>
      <c r="P6" s="17">
        <f t="shared" ref="P6:P37" si="0">H6+L6</f>
        <v>13469</v>
      </c>
      <c r="Q6" s="18" t="s">
        <v>13</v>
      </c>
      <c r="R6" s="19">
        <f t="shared" ref="R6:R36" si="1">J6+N6</f>
        <v>165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5139</v>
      </c>
      <c r="E7" s="22" t="s">
        <v>13</v>
      </c>
      <c r="F7" s="23">
        <v>105</v>
      </c>
      <c r="G7" s="24" t="s">
        <v>14</v>
      </c>
      <c r="H7" s="25">
        <f>SUM('[2]集計表（リンク）'!D111:D167)</f>
        <v>4440</v>
      </c>
      <c r="I7" s="26" t="s">
        <v>13</v>
      </c>
      <c r="J7" s="27">
        <f>SUM('[2]集計表（リンク）'!G111:G167)</f>
        <v>85</v>
      </c>
      <c r="K7" s="28" t="s">
        <v>14</v>
      </c>
      <c r="L7" s="29">
        <f>SUM('[2]集計表（リンク）'!E111:E167)</f>
        <v>4979</v>
      </c>
      <c r="M7" s="30" t="s">
        <v>13</v>
      </c>
      <c r="N7" s="31">
        <f>SUM('[2]集計表（リンク）'!H111:H167)</f>
        <v>44</v>
      </c>
      <c r="O7" s="32" t="s">
        <v>14</v>
      </c>
      <c r="P7" s="33">
        <f t="shared" si="0"/>
        <v>9419</v>
      </c>
      <c r="Q7" s="34" t="s">
        <v>13</v>
      </c>
      <c r="R7" s="35">
        <f t="shared" si="1"/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SUM('[2]集計表（リンク）'!D144:D154)</f>
        <v>834</v>
      </c>
      <c r="I8" s="34" t="s">
        <v>13</v>
      </c>
      <c r="J8" s="35">
        <f>SUM('[2]集計表（リンク）'!G144:G154)</f>
        <v>5</v>
      </c>
      <c r="K8" s="36" t="s">
        <v>14</v>
      </c>
      <c r="L8" s="29">
        <f>SUM('[2]集計表（リンク）'!E144:E154)</f>
        <v>879</v>
      </c>
      <c r="M8" s="43" t="s">
        <v>13</v>
      </c>
      <c r="N8" s="44">
        <f>SUM('[2]集計表（リンク）'!H144:H154)</f>
        <v>13</v>
      </c>
      <c r="O8" s="45" t="s">
        <v>14</v>
      </c>
      <c r="P8" s="25">
        <f t="shared" si="0"/>
        <v>1713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16</v>
      </c>
      <c r="G9" s="42" t="s">
        <v>14</v>
      </c>
      <c r="H9" s="33">
        <f>SUM('[2]集計表（リンク）'!D155:D167)</f>
        <v>488</v>
      </c>
      <c r="I9" s="34" t="s">
        <v>13</v>
      </c>
      <c r="J9" s="35">
        <f>SUM('[2]集計表（リンク）'!G155:G167)</f>
        <v>4</v>
      </c>
      <c r="K9" s="36" t="s">
        <v>14</v>
      </c>
      <c r="L9" s="29">
        <f>SUM('[2]集計表（リンク）'!E155:E167)</f>
        <v>552</v>
      </c>
      <c r="M9" s="43" t="s">
        <v>13</v>
      </c>
      <c r="N9" s="44">
        <f>SUM('[2]集計表（リンク）'!H155:H167)</f>
        <v>12</v>
      </c>
      <c r="O9" s="45" t="s">
        <v>14</v>
      </c>
      <c r="P9" s="25">
        <f t="shared" si="0"/>
        <v>1040</v>
      </c>
      <c r="Q9" s="26" t="s">
        <v>13</v>
      </c>
      <c r="R9" s="27">
        <f t="shared" si="1"/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1884</v>
      </c>
      <c r="E10" s="40" t="s">
        <v>13</v>
      </c>
      <c r="F10" s="41">
        <v>35</v>
      </c>
      <c r="G10" s="42" t="s">
        <v>14</v>
      </c>
      <c r="H10" s="33">
        <f>SUM('[2]集計表（リンク）'!D168:D181)</f>
        <v>1638</v>
      </c>
      <c r="I10" s="34" t="s">
        <v>13</v>
      </c>
      <c r="J10" s="35">
        <f>SUM('[2]集計表（リンク）'!G168:G181)</f>
        <v>13</v>
      </c>
      <c r="K10" s="36" t="s">
        <v>14</v>
      </c>
      <c r="L10" s="29">
        <f>SUM('[2]集計表（リンク）'!E168:E181)</f>
        <v>2007</v>
      </c>
      <c r="M10" s="43" t="s">
        <v>13</v>
      </c>
      <c r="N10" s="44">
        <f>SUM('[2]集計表（リンク）'!H168:H181)</f>
        <v>28</v>
      </c>
      <c r="O10" s="45" t="s">
        <v>14</v>
      </c>
      <c r="P10" s="25">
        <f t="shared" si="0"/>
        <v>3645</v>
      </c>
      <c r="Q10" s="26" t="s">
        <v>13</v>
      </c>
      <c r="R10" s="27">
        <f t="shared" si="1"/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1225</v>
      </c>
      <c r="E11" s="22" t="s">
        <v>13</v>
      </c>
      <c r="F11" s="23">
        <v>7</v>
      </c>
      <c r="G11" s="24" t="s">
        <v>14</v>
      </c>
      <c r="H11" s="25">
        <f>SUM('[2]集計表（リンク）'!D182:D201)</f>
        <v>981</v>
      </c>
      <c r="I11" s="26" t="s">
        <v>13</v>
      </c>
      <c r="J11" s="27">
        <f>SUM('[2]集計表（リンク）'!G182:G201)</f>
        <v>6</v>
      </c>
      <c r="K11" s="28" t="s">
        <v>14</v>
      </c>
      <c r="L11" s="29">
        <f>SUM('[2]集計表（リンク）'!E182:E201)</f>
        <v>1187</v>
      </c>
      <c r="M11" s="43" t="s">
        <v>13</v>
      </c>
      <c r="N11" s="44">
        <f>SUM('[2]集計表（リンク）'!H182:H201)</f>
        <v>5</v>
      </c>
      <c r="O11" s="45" t="s">
        <v>14</v>
      </c>
      <c r="P11" s="25">
        <f t="shared" si="0"/>
        <v>2168</v>
      </c>
      <c r="Q11" s="26" t="s">
        <v>13</v>
      </c>
      <c r="R11" s="27">
        <f t="shared" si="1"/>
        <v>11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SUM('[2]集計表（リンク）'!D182:D184)</f>
        <v>40</v>
      </c>
      <c r="I12" s="26" t="s">
        <v>13</v>
      </c>
      <c r="J12" s="27">
        <f>SUM('[2]集計表（リンク）'!G182:G184)</f>
        <v>0</v>
      </c>
      <c r="K12" s="28" t="s">
        <v>14</v>
      </c>
      <c r="L12" s="29">
        <f>SUM('[2]集計表（リンク）'!E182:E184)</f>
        <v>47</v>
      </c>
      <c r="M12" s="43" t="s">
        <v>13</v>
      </c>
      <c r="N12" s="44">
        <f>SUM('[2]集計表（リンク）'!H182:H184)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512</v>
      </c>
      <c r="E13" s="22" t="s">
        <v>13</v>
      </c>
      <c r="F13" s="23">
        <v>0</v>
      </c>
      <c r="G13" s="24" t="s">
        <v>14</v>
      </c>
      <c r="H13" s="25">
        <f>SUM('[2]集計表（リンク）'!D202:D218)</f>
        <v>414</v>
      </c>
      <c r="I13" s="26" t="s">
        <v>13</v>
      </c>
      <c r="J13" s="27">
        <f>SUM('[2]集計表（リンク）'!G202:G218)</f>
        <v>0</v>
      </c>
      <c r="K13" s="28" t="s">
        <v>14</v>
      </c>
      <c r="L13" s="29">
        <f>SUM('[2]集計表（リンク）'!E202:E218)</f>
        <v>494</v>
      </c>
      <c r="M13" s="43" t="s">
        <v>13</v>
      </c>
      <c r="N13" s="44">
        <f>SUM('[2]集計表（リンク）'!H202:H218)</f>
        <v>2</v>
      </c>
      <c r="O13" s="45" t="s">
        <v>14</v>
      </c>
      <c r="P13" s="25">
        <f t="shared" si="0"/>
        <v>908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839</v>
      </c>
      <c r="E14" s="22" t="s">
        <v>13</v>
      </c>
      <c r="F14" s="23">
        <v>10</v>
      </c>
      <c r="G14" s="24" t="s">
        <v>14</v>
      </c>
      <c r="H14" s="25">
        <f>SUM('[2]集計表（リンク）'!D219:D239)</f>
        <v>675</v>
      </c>
      <c r="I14" s="26" t="s">
        <v>13</v>
      </c>
      <c r="J14" s="27">
        <f>SUM('[2]集計表（リンク）'!G219:G239)</f>
        <v>1</v>
      </c>
      <c r="K14" s="28" t="s">
        <v>14</v>
      </c>
      <c r="L14" s="29">
        <f>SUM('[2]集計表（リンク）'!E219:E239)</f>
        <v>805</v>
      </c>
      <c r="M14" s="43" t="s">
        <v>13</v>
      </c>
      <c r="N14" s="44">
        <f>SUM('[2]集計表（リンク）'!H219:H239)</f>
        <v>11</v>
      </c>
      <c r="O14" s="45" t="s">
        <v>14</v>
      </c>
      <c r="P14" s="25">
        <f t="shared" si="0"/>
        <v>1480</v>
      </c>
      <c r="Q14" s="26" t="s">
        <v>13</v>
      </c>
      <c r="R14" s="27">
        <f t="shared" si="1"/>
        <v>12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249</v>
      </c>
      <c r="E15" s="22" t="s">
        <v>13</v>
      </c>
      <c r="F15" s="23">
        <v>0</v>
      </c>
      <c r="G15" s="24" t="s">
        <v>14</v>
      </c>
      <c r="H15" s="25">
        <f>SUM('[2]集計表（リンク）'!D240:D249)</f>
        <v>259</v>
      </c>
      <c r="I15" s="26" t="s">
        <v>13</v>
      </c>
      <c r="J15" s="27">
        <f>SUM('[2]集計表（リンク）'!G240:G249)</f>
        <v>0</v>
      </c>
      <c r="K15" s="28" t="s">
        <v>14</v>
      </c>
      <c r="L15" s="29">
        <f>SUM('[2]集計表（リンク）'!E240:E249)</f>
        <v>262</v>
      </c>
      <c r="M15" s="43" t="s">
        <v>13</v>
      </c>
      <c r="N15" s="44">
        <f>SUM('[2]集計表（リンク）'!H240:H249)</f>
        <v>0</v>
      </c>
      <c r="O15" s="45" t="s">
        <v>14</v>
      </c>
      <c r="P15" s="25">
        <f>H15+L15</f>
        <v>521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56</v>
      </c>
      <c r="E16" s="22" t="s">
        <v>13</v>
      </c>
      <c r="F16" s="23">
        <v>0</v>
      </c>
      <c r="G16" s="24" t="s">
        <v>14</v>
      </c>
      <c r="H16" s="25">
        <f>SUM('[2]集計表（リンク）'!D250:D252)</f>
        <v>41</v>
      </c>
      <c r="I16" s="26" t="s">
        <v>13</v>
      </c>
      <c r="J16" s="27">
        <f>SUM('[2]集計表（リンク）'!G250:G252)</f>
        <v>0</v>
      </c>
      <c r="K16" s="28" t="s">
        <v>14</v>
      </c>
      <c r="L16" s="29">
        <f>SUM('[2]集計表（リンク）'!E250:E252)</f>
        <v>58</v>
      </c>
      <c r="M16" s="43" t="s">
        <v>13</v>
      </c>
      <c r="N16" s="44">
        <f>SUM('[2]集計表（リンク）'!H250:H252)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f>SUM('[2]集計表（リンク）'!D253)</f>
        <v>1</v>
      </c>
      <c r="I17" s="26" t="s">
        <v>13</v>
      </c>
      <c r="J17" s="27">
        <f>SUM('[2]集計表（リンク）'!G253)</f>
        <v>0</v>
      </c>
      <c r="K17" s="28" t="s">
        <v>14</v>
      </c>
      <c r="L17" s="29">
        <f>SUM('[2]集計表（リンク）'!E253)</f>
        <v>1</v>
      </c>
      <c r="M17" s="43" t="s">
        <v>13</v>
      </c>
      <c r="N17" s="44">
        <f>SUM('[2]集計表（リンク）'!H253)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397</v>
      </c>
      <c r="E18" s="22" t="s">
        <v>13</v>
      </c>
      <c r="F18" s="23">
        <v>0</v>
      </c>
      <c r="G18" s="24" t="s">
        <v>14</v>
      </c>
      <c r="H18" s="25">
        <f>SUM('[2]集計表（リンク）'!D254:D265)</f>
        <v>324</v>
      </c>
      <c r="I18" s="26" t="s">
        <v>13</v>
      </c>
      <c r="J18" s="27">
        <f>SUM('[2]集計表（リンク）'!G254:G265)</f>
        <v>0</v>
      </c>
      <c r="K18" s="28" t="s">
        <v>14</v>
      </c>
      <c r="L18" s="29">
        <f>SUM('[2]集計表（リンク）'!E254:E265)</f>
        <v>245</v>
      </c>
      <c r="M18" s="30" t="s">
        <v>13</v>
      </c>
      <c r="N18" s="31">
        <f>SUM('[2]集計表（リンク）'!H254:H265)</f>
        <v>0</v>
      </c>
      <c r="O18" s="32" t="s">
        <v>14</v>
      </c>
      <c r="P18" s="33">
        <f t="shared" si="0"/>
        <v>569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f>SUM(D6,D7,D10,D11,D13,D14,D16,D15,D17,D18)</f>
        <v>17479</v>
      </c>
      <c r="E19" s="49" t="s">
        <v>13</v>
      </c>
      <c r="F19" s="50">
        <f>SUM(F6,F7,F10,F11,F13,F14,F15,F16,F17,F18)</f>
        <v>279</v>
      </c>
      <c r="G19" s="51" t="s">
        <v>14</v>
      </c>
      <c r="H19" s="48">
        <f>H6+H7+H10+H11+H13+H14+H15+H16+H17+H18</f>
        <v>14929</v>
      </c>
      <c r="I19" s="49" t="s">
        <v>13</v>
      </c>
      <c r="J19" s="52">
        <f>J6+J7+J10+J11+J13+J14+J15+J16+J17+J18</f>
        <v>157</v>
      </c>
      <c r="K19" s="53" t="s">
        <v>14</v>
      </c>
      <c r="L19" s="48">
        <f>L6+L7+L10+L11+L13+L14+L15+L16+L17+L18</f>
        <v>17351</v>
      </c>
      <c r="M19" s="49" t="s">
        <v>13</v>
      </c>
      <c r="N19" s="52">
        <f>N6+N7+N10+N11+N13+N14+N15+N16+N17+N18</f>
        <v>203</v>
      </c>
      <c r="O19" s="53" t="s">
        <v>14</v>
      </c>
      <c r="P19" s="48">
        <f>H19+L19</f>
        <v>32280</v>
      </c>
      <c r="Q19" s="49" t="s">
        <v>13</v>
      </c>
      <c r="R19" s="52">
        <f>J19+N19</f>
        <v>360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407</v>
      </c>
      <c r="E20" s="14" t="s">
        <v>13</v>
      </c>
      <c r="F20" s="15">
        <v>37</v>
      </c>
      <c r="G20" s="16" t="s">
        <v>14</v>
      </c>
      <c r="H20" s="54">
        <f>SUM('[2]集計表（リンク）'!D266:D280)</f>
        <v>330</v>
      </c>
      <c r="I20" s="55" t="s">
        <v>13</v>
      </c>
      <c r="J20" s="56">
        <f>SUM('[2]集計表（リンク）'!G266:G280)</f>
        <v>40</v>
      </c>
      <c r="K20" s="57" t="s">
        <v>14</v>
      </c>
      <c r="L20" s="54">
        <f>SUM('[2]集計表（リンク）'!E266:E280)</f>
        <v>356</v>
      </c>
      <c r="M20" s="55" t="s">
        <v>13</v>
      </c>
      <c r="N20" s="56">
        <f>SUM('[2]集計表（リンク）'!H266:H280)</f>
        <v>11</v>
      </c>
      <c r="O20" s="57" t="s">
        <v>14</v>
      </c>
      <c r="P20" s="17">
        <f t="shared" si="0"/>
        <v>686</v>
      </c>
      <c r="Q20" s="18" t="s">
        <v>13</v>
      </c>
      <c r="R20" s="19">
        <f t="shared" si="1"/>
        <v>51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f>D20</f>
        <v>407</v>
      </c>
      <c r="E21" s="59" t="s">
        <v>13</v>
      </c>
      <c r="F21" s="60">
        <f>F20</f>
        <v>37</v>
      </c>
      <c r="G21" s="61" t="s">
        <v>14</v>
      </c>
      <c r="H21" s="62">
        <f t="shared" ref="H21:N21" si="3">H20</f>
        <v>330</v>
      </c>
      <c r="I21" s="63" t="s">
        <v>13</v>
      </c>
      <c r="J21" s="64">
        <f t="shared" si="3"/>
        <v>40</v>
      </c>
      <c r="K21" s="65" t="s">
        <v>14</v>
      </c>
      <c r="L21" s="62">
        <f t="shared" si="3"/>
        <v>356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686</v>
      </c>
      <c r="Q21" s="59" t="s">
        <v>13</v>
      </c>
      <c r="R21" s="67">
        <f t="shared" si="1"/>
        <v>51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398</v>
      </c>
      <c r="E22" s="40" t="s">
        <v>13</v>
      </c>
      <c r="F22" s="41">
        <v>27</v>
      </c>
      <c r="G22" s="42" t="s">
        <v>14</v>
      </c>
      <c r="H22" s="69">
        <f>SUM('[2]集計表（リンク）'!D281:D305)</f>
        <v>331</v>
      </c>
      <c r="I22" s="30" t="s">
        <v>13</v>
      </c>
      <c r="J22" s="31">
        <f>SUM('[2]集計表（リンク）'!G281:G305)</f>
        <v>6</v>
      </c>
      <c r="K22" s="32" t="s">
        <v>14</v>
      </c>
      <c r="L22" s="54">
        <f>SUM('[2]集計表（リンク）'!E281:E305)</f>
        <v>369</v>
      </c>
      <c r="M22" s="55" t="s">
        <v>13</v>
      </c>
      <c r="N22" s="56">
        <f>SUM('[2]集計表（リンク）'!H281:H305)</f>
        <v>22</v>
      </c>
      <c r="O22" s="57" t="s">
        <v>14</v>
      </c>
      <c r="P22" s="70">
        <f t="shared" si="0"/>
        <v>700</v>
      </c>
      <c r="Q22" s="71" t="s">
        <v>13</v>
      </c>
      <c r="R22" s="72">
        <f t="shared" si="1"/>
        <v>28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711</v>
      </c>
      <c r="E23" s="40" t="s">
        <v>11</v>
      </c>
      <c r="F23" s="41">
        <v>27</v>
      </c>
      <c r="G23" s="42" t="s">
        <v>14</v>
      </c>
      <c r="H23" s="69">
        <f>SUM('[2]集計表（リンク）'!D306:D334)</f>
        <v>657</v>
      </c>
      <c r="I23" s="30" t="s">
        <v>13</v>
      </c>
      <c r="J23" s="31">
        <f>SUM('[2]集計表（リンク）'!G306:G334)</f>
        <v>11</v>
      </c>
      <c r="K23" s="32" t="s">
        <v>14</v>
      </c>
      <c r="L23" s="69">
        <f>SUM('[2]集計表（リンク）'!E306:E334)</f>
        <v>745</v>
      </c>
      <c r="M23" s="30" t="s">
        <v>13</v>
      </c>
      <c r="N23" s="31">
        <f>SUM('[2]集計表（リンク）'!H306:H334)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33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f>SUM(D22:D23)</f>
        <v>1109</v>
      </c>
      <c r="E24" s="75" t="s">
        <v>13</v>
      </c>
      <c r="F24" s="50">
        <f>SUM(F22:F23)</f>
        <v>54</v>
      </c>
      <c r="G24" s="51" t="s">
        <v>14</v>
      </c>
      <c r="H24" s="48">
        <f t="shared" ref="H24:N24" si="4">SUM(H22:H23)</f>
        <v>988</v>
      </c>
      <c r="I24" s="49" t="s">
        <v>13</v>
      </c>
      <c r="J24" s="52">
        <f>SUM(J22:J23)</f>
        <v>17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2102</v>
      </c>
      <c r="Q24" s="59" t="s">
        <v>13</v>
      </c>
      <c r="R24" s="67">
        <f t="shared" si="1"/>
        <v>61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399</v>
      </c>
      <c r="E25" s="40" t="s">
        <v>13</v>
      </c>
      <c r="F25" s="41">
        <v>2</v>
      </c>
      <c r="G25" s="42" t="s">
        <v>14</v>
      </c>
      <c r="H25" s="69">
        <f>SUM('[2]集計表（リンク）'!D335:D367)</f>
        <v>332</v>
      </c>
      <c r="I25" s="30" t="s">
        <v>13</v>
      </c>
      <c r="J25" s="31">
        <f>SUM('[2]集計表（リンク）'!G335:G367)</f>
        <v>3</v>
      </c>
      <c r="K25" s="32" t="s">
        <v>14</v>
      </c>
      <c r="L25" s="69">
        <f>SUM('[2]集計表（リンク）'!E335:E367)</f>
        <v>375</v>
      </c>
      <c r="M25" s="30" t="s">
        <v>13</v>
      </c>
      <c r="N25" s="31">
        <f>SUM('[2]集計表（リンク）'!H335:H367)</f>
        <v>0</v>
      </c>
      <c r="O25" s="32" t="s">
        <v>14</v>
      </c>
      <c r="P25" s="33">
        <f t="shared" si="0"/>
        <v>707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230</v>
      </c>
      <c r="E26" s="22" t="s">
        <v>13</v>
      </c>
      <c r="F26" s="23">
        <v>0</v>
      </c>
      <c r="G26" s="24" t="s">
        <v>14</v>
      </c>
      <c r="H26" s="29">
        <f>SUM('[2]集計表（リンク）'!D368:D387)</f>
        <v>200</v>
      </c>
      <c r="I26" s="43" t="s">
        <v>13</v>
      </c>
      <c r="J26" s="44">
        <f>SUM('[2]集計表（リンク）'!G368:G387)</f>
        <v>0</v>
      </c>
      <c r="K26" s="45" t="s">
        <v>14</v>
      </c>
      <c r="L26" s="29">
        <f>SUM('[2]集計表（リンク）'!E368:E387)</f>
        <v>200</v>
      </c>
      <c r="M26" s="43" t="s">
        <v>13</v>
      </c>
      <c r="N26" s="44">
        <f>SUM('[2]集計表（リンク）'!H368:H387)</f>
        <v>0</v>
      </c>
      <c r="O26" s="45" t="s">
        <v>14</v>
      </c>
      <c r="P26" s="25">
        <f t="shared" si="0"/>
        <v>400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f>SUM(D25:D26)</f>
        <v>629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532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575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1107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917</v>
      </c>
      <c r="E28" s="40" t="s">
        <v>13</v>
      </c>
      <c r="F28" s="41">
        <v>10</v>
      </c>
      <c r="G28" s="42" t="s">
        <v>14</v>
      </c>
      <c r="H28" s="69">
        <f>SUM('[2]集計表（リンク）'!D388:D416)</f>
        <v>752</v>
      </c>
      <c r="I28" s="30" t="s">
        <v>13</v>
      </c>
      <c r="J28" s="31">
        <f>SUM('[2]集計表（リンク）'!G388:G416)</f>
        <v>8</v>
      </c>
      <c r="K28" s="32" t="s">
        <v>14</v>
      </c>
      <c r="L28" s="69">
        <f>SUM('[2]集計表（リンク）'!E388:E416)</f>
        <v>852</v>
      </c>
      <c r="M28" s="30" t="s">
        <v>13</v>
      </c>
      <c r="N28" s="31">
        <f>SUM('[2]集計表（リンク）'!H388:H416)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12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208</v>
      </c>
      <c r="E29" s="22" t="s">
        <v>13</v>
      </c>
      <c r="F29" s="23">
        <v>0</v>
      </c>
      <c r="G29" s="24" t="s">
        <v>14</v>
      </c>
      <c r="H29" s="29">
        <f>SUM('[2]集計表（リンク）'!D417:D429)</f>
        <v>182</v>
      </c>
      <c r="I29" s="43" t="s">
        <v>13</v>
      </c>
      <c r="J29" s="44">
        <f>SUM('[2]集計表（リンク）'!G417:G429)</f>
        <v>0</v>
      </c>
      <c r="K29" s="45" t="s">
        <v>14</v>
      </c>
      <c r="L29" s="29">
        <f>SUM('[2]集計表（リンク）'!E417:E429)</f>
        <v>201</v>
      </c>
      <c r="M29" s="43" t="s">
        <v>13</v>
      </c>
      <c r="N29" s="44">
        <f>SUM('[2]集計表（リンク）'!H417:H429)</f>
        <v>0</v>
      </c>
      <c r="O29" s="45" t="s">
        <v>14</v>
      </c>
      <c r="P29" s="25">
        <f t="shared" si="0"/>
        <v>383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f>SUM(D28:D29)</f>
        <v>1125</v>
      </c>
      <c r="E30" s="75" t="s">
        <v>13</v>
      </c>
      <c r="F30" s="50">
        <f>SUM(F28:F29)</f>
        <v>10</v>
      </c>
      <c r="G30" s="51" t="s">
        <v>14</v>
      </c>
      <c r="H30" s="48">
        <f t="shared" ref="H30:N30" si="6">SUM(H28:H29)</f>
        <v>934</v>
      </c>
      <c r="I30" s="49" t="s">
        <v>13</v>
      </c>
      <c r="J30" s="52">
        <f t="shared" si="6"/>
        <v>8</v>
      </c>
      <c r="K30" s="53" t="s">
        <v>14</v>
      </c>
      <c r="L30" s="48">
        <f t="shared" si="6"/>
        <v>1053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1987</v>
      </c>
      <c r="Q30" s="75" t="s">
        <v>13</v>
      </c>
      <c r="R30" s="77">
        <f t="shared" si="1"/>
        <v>12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414</v>
      </c>
      <c r="E31" s="40" t="s">
        <v>13</v>
      </c>
      <c r="F31" s="41">
        <v>0</v>
      </c>
      <c r="G31" s="42" t="s">
        <v>14</v>
      </c>
      <c r="H31" s="69">
        <f>SUM('[2]集計表（リンク）'!D430:D450)</f>
        <v>369</v>
      </c>
      <c r="I31" s="30" t="s">
        <v>13</v>
      </c>
      <c r="J31" s="31">
        <f>SUM('[2]集計表（リンク）'!G430:G450)</f>
        <v>0</v>
      </c>
      <c r="K31" s="32" t="s">
        <v>14</v>
      </c>
      <c r="L31" s="69">
        <f>SUM('[2]集計表（リンク）'!E430:E450)</f>
        <v>406</v>
      </c>
      <c r="M31" s="30" t="s">
        <v>13</v>
      </c>
      <c r="N31" s="31">
        <f>SUM('[2]集計表（リンク）'!H430:H450)</f>
        <v>1</v>
      </c>
      <c r="O31" s="32" t="s">
        <v>14</v>
      </c>
      <c r="P31" s="33">
        <f t="shared" si="0"/>
        <v>775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259</v>
      </c>
      <c r="E32" s="22" t="s">
        <v>13</v>
      </c>
      <c r="F32" s="23">
        <v>0</v>
      </c>
      <c r="G32" s="24" t="s">
        <v>14</v>
      </c>
      <c r="H32" s="29">
        <f>SUM('[2]集計表（リンク）'!D451:D461)</f>
        <v>253</v>
      </c>
      <c r="I32" s="43" t="s">
        <v>13</v>
      </c>
      <c r="J32" s="44">
        <f>SUM('[2]集計表（リンク）'!G451:G461)</f>
        <v>0</v>
      </c>
      <c r="K32" s="45" t="s">
        <v>14</v>
      </c>
      <c r="L32" s="29">
        <f>SUM('[2]集計表（リンク）'!E451:E461)</f>
        <v>261</v>
      </c>
      <c r="M32" s="43" t="s">
        <v>13</v>
      </c>
      <c r="N32" s="44">
        <f>SUM('[2]集計表（リンク）'!H451:H461)</f>
        <v>0</v>
      </c>
      <c r="O32" s="45" t="s">
        <v>14</v>
      </c>
      <c r="P32" s="25">
        <f t="shared" si="0"/>
        <v>514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f>SUM(D31:D32)</f>
        <v>673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622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1289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357</v>
      </c>
      <c r="E34" s="14" t="s">
        <v>13</v>
      </c>
      <c r="F34" s="15">
        <v>0</v>
      </c>
      <c r="G34" s="16" t="s">
        <v>14</v>
      </c>
      <c r="H34" s="54">
        <f>SUM('[2]集計表（リンク）'!D462:D487)</f>
        <v>308</v>
      </c>
      <c r="I34" s="55" t="s">
        <v>13</v>
      </c>
      <c r="J34" s="56">
        <f>SUM('[2]集計表（リンク）'!G462:G487)</f>
        <v>0</v>
      </c>
      <c r="K34" s="57" t="s">
        <v>14</v>
      </c>
      <c r="L34" s="54">
        <f>SUM('[2]集計表（リンク）'!E462:E487)</f>
        <v>354</v>
      </c>
      <c r="M34" s="55" t="s">
        <v>13</v>
      </c>
      <c r="N34" s="56">
        <f>SUM('[2]集計表（リンク）'!H462:H487)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302</v>
      </c>
      <c r="E35" s="22" t="s">
        <v>13</v>
      </c>
      <c r="F35" s="23">
        <v>2</v>
      </c>
      <c r="G35" s="24" t="s">
        <v>14</v>
      </c>
      <c r="H35" s="29">
        <f>SUM('[2]集計表（リンク）'!D488:D508)</f>
        <v>283</v>
      </c>
      <c r="I35" s="43" t="s">
        <v>13</v>
      </c>
      <c r="J35" s="44">
        <f>SUM('[2]集計表（リンク）'!G488:G508)</f>
        <v>1</v>
      </c>
      <c r="K35" s="45" t="s">
        <v>14</v>
      </c>
      <c r="L35" s="29">
        <f>SUM('[2]集計表（リンク）'!E488:E508)</f>
        <v>313</v>
      </c>
      <c r="M35" s="43" t="s">
        <v>13</v>
      </c>
      <c r="N35" s="44">
        <f>SUM('[2]集計表（リンク）'!H488:H508)</f>
        <v>3</v>
      </c>
      <c r="O35" s="45" t="s">
        <v>14</v>
      </c>
      <c r="P35" s="25">
        <f t="shared" si="0"/>
        <v>596</v>
      </c>
      <c r="Q35" s="26" t="s">
        <v>13</v>
      </c>
      <c r="R35" s="27">
        <f t="shared" si="1"/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f>SUM(D34:D35)</f>
        <v>659</v>
      </c>
      <c r="E36" s="75" t="s">
        <v>13</v>
      </c>
      <c r="F36" s="50">
        <f>SUM(F34:F35)</f>
        <v>2</v>
      </c>
      <c r="G36" s="51" t="s">
        <v>14</v>
      </c>
      <c r="H36" s="48">
        <f t="shared" ref="H36:N36" si="8">SUM(H34:H35)</f>
        <v>591</v>
      </c>
      <c r="I36" s="49" t="s">
        <v>13</v>
      </c>
      <c r="J36" s="52">
        <f t="shared" si="8"/>
        <v>1</v>
      </c>
      <c r="K36" s="53" t="s">
        <v>14</v>
      </c>
      <c r="L36" s="48">
        <f t="shared" si="8"/>
        <v>667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1258</v>
      </c>
      <c r="Q36" s="75" t="s">
        <v>13</v>
      </c>
      <c r="R36" s="77">
        <f t="shared" si="1"/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f>D19+D21+D24+D27+D30+D33+D36</f>
        <v>22081</v>
      </c>
      <c r="E37" s="80" t="s">
        <v>13</v>
      </c>
      <c r="F37" s="81">
        <f>F19+F21+F24+F27+F30+F33+F36</f>
        <v>384</v>
      </c>
      <c r="G37" s="82" t="s">
        <v>14</v>
      </c>
      <c r="H37" s="83">
        <f>H19+H21+H24+H27+H30+H33+H36</f>
        <v>18926</v>
      </c>
      <c r="I37" s="84" t="s">
        <v>13</v>
      </c>
      <c r="J37" s="85">
        <f>J19+J21+J24+J27+J30+J33+J36</f>
        <v>226</v>
      </c>
      <c r="K37" s="86" t="s">
        <v>14</v>
      </c>
      <c r="L37" s="83">
        <f>L19+L21+L24+L27+L30+L33+L36</f>
        <v>21783</v>
      </c>
      <c r="M37" s="84" t="s">
        <v>13</v>
      </c>
      <c r="N37" s="85">
        <f>N19+N21+N24+N27+N30+N33+N36</f>
        <v>267</v>
      </c>
      <c r="O37" s="86" t="s">
        <v>14</v>
      </c>
      <c r="P37" s="87">
        <f t="shared" si="0"/>
        <v>40709</v>
      </c>
      <c r="Q37" s="80" t="s">
        <v>13</v>
      </c>
      <c r="R37" s="88">
        <f>J37+N37</f>
        <v>493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sheetProtection sheet="1" objects="1" scenarios="1"/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08F2-22DE-4A56-BE78-A3BC4F59F542}">
  <sheetPr>
    <tabColor rgb="FF00B0F0"/>
    <pageSetUpPr fitToPage="1"/>
  </sheetPr>
  <dimension ref="A1:L48"/>
  <sheetViews>
    <sheetView zoomScale="115" zoomScaleNormal="115" workbookViewId="0">
      <selection activeCell="U21" sqref="U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'人口と世帯数（９月末）'!R2</f>
        <v>令和７年９月末日現在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f>'人口と世帯数（９月末）'!P6</f>
        <v>13469</v>
      </c>
      <c r="E6" s="106">
        <f>SUM('[2]集計表（リンク）'!J4:J110)</f>
        <v>1360</v>
      </c>
      <c r="F6" s="107">
        <f>SUM('[2]集計表（リンク）'!K4:K110)</f>
        <v>7071</v>
      </c>
      <c r="G6" s="107">
        <f>SUM('[2]集計表（リンク）'!L4:L110)</f>
        <v>5038</v>
      </c>
      <c r="H6" s="108">
        <f>SUM('[2]集計表（リンク）'!M4:M110)</f>
        <v>3046</v>
      </c>
      <c r="I6" s="109">
        <f>E6/D6</f>
        <v>0.10097260375677482</v>
      </c>
      <c r="J6" s="110">
        <f>F6/D6</f>
        <v>0.52498329497364316</v>
      </c>
      <c r="K6" s="110">
        <f>G6/D6</f>
        <v>0.37404410126958199</v>
      </c>
      <c r="L6" s="111">
        <f>H6/D6</f>
        <v>0.22614893459054125</v>
      </c>
    </row>
    <row r="7" spans="1:12" ht="22.5" customHeight="1" x14ac:dyDescent="0.15">
      <c r="A7" s="271"/>
      <c r="B7" s="276" t="s">
        <v>15</v>
      </c>
      <c r="C7" s="277"/>
      <c r="D7" s="112">
        <f>'人口と世帯数（９月末）'!P7</f>
        <v>9419</v>
      </c>
      <c r="E7" s="113">
        <f>SUM('[2]集計表（リンク）'!J111:J167)</f>
        <v>721</v>
      </c>
      <c r="F7" s="114">
        <f>SUM('[2]集計表（リンク）'!K111:K167)</f>
        <v>4635</v>
      </c>
      <c r="G7" s="114">
        <f>SUM('[2]集計表（リンク）'!L111:L167)</f>
        <v>4063</v>
      </c>
      <c r="H7" s="115">
        <f>SUM('[2]集計表（リンク）'!M111:M167)</f>
        <v>2344</v>
      </c>
      <c r="I7" s="116">
        <f>E7/D7</f>
        <v>7.6547404183034295E-2</v>
      </c>
      <c r="J7" s="117">
        <f t="shared" ref="J7:J37" si="0">F7/D7</f>
        <v>0.4920904554623633</v>
      </c>
      <c r="K7" s="117">
        <f t="shared" ref="K7:K37" si="1">G7/D7</f>
        <v>0.43136214035460241</v>
      </c>
      <c r="L7" s="118">
        <f t="shared" ref="L7:L37" si="2">H7/D7</f>
        <v>0.24885868988215309</v>
      </c>
    </row>
    <row r="8" spans="1:12" ht="22.5" customHeight="1" x14ac:dyDescent="0.15">
      <c r="A8" s="271"/>
      <c r="B8" s="119"/>
      <c r="C8" s="120" t="s">
        <v>16</v>
      </c>
      <c r="D8" s="121">
        <f>'人口と世帯数（９月末）'!P8</f>
        <v>1713</v>
      </c>
      <c r="E8" s="122">
        <f>SUM('[2]集計表（リンク）'!J144:J154)</f>
        <v>106</v>
      </c>
      <c r="F8" s="123">
        <f>SUM('[2]集計表（リンク）'!K144:K154)</f>
        <v>798</v>
      </c>
      <c r="G8" s="123">
        <f>SUM('[2]集計表（リンク）'!L144:L154)</f>
        <v>809</v>
      </c>
      <c r="H8" s="124">
        <f>SUM('[2]集計表（リンク）'!M144:M154)</f>
        <v>441</v>
      </c>
      <c r="I8" s="125">
        <f t="shared" ref="I8:I37" si="3">E8/D8</f>
        <v>6.187974314068885E-2</v>
      </c>
      <c r="J8" s="126">
        <f t="shared" si="0"/>
        <v>0.46584938704028023</v>
      </c>
      <c r="K8" s="126">
        <f t="shared" si="1"/>
        <v>0.47227086981903094</v>
      </c>
      <c r="L8" s="127">
        <f t="shared" si="2"/>
        <v>0.2574430823117338</v>
      </c>
    </row>
    <row r="9" spans="1:12" ht="22.5" customHeight="1" x14ac:dyDescent="0.15">
      <c r="A9" s="271"/>
      <c r="B9" s="128"/>
      <c r="C9" s="120" t="s">
        <v>17</v>
      </c>
      <c r="D9" s="121">
        <f>'人口と世帯数（９月末）'!P9</f>
        <v>1040</v>
      </c>
      <c r="E9" s="122">
        <f>SUM('[2]集計表（リンク）'!J155:J167)</f>
        <v>23</v>
      </c>
      <c r="F9" s="123">
        <f>SUM('[2]集計表（リンク）'!K155:K167)</f>
        <v>423</v>
      </c>
      <c r="G9" s="123">
        <f>SUM('[2]集計表（リンク）'!L155:L167)</f>
        <v>594</v>
      </c>
      <c r="H9" s="124">
        <f>SUM('[2]集計表（リンク）'!M155:M167)</f>
        <v>377</v>
      </c>
      <c r="I9" s="125">
        <f t="shared" si="3"/>
        <v>2.2115384615384617E-2</v>
      </c>
      <c r="J9" s="126">
        <f t="shared" si="0"/>
        <v>0.40673076923076923</v>
      </c>
      <c r="K9" s="126">
        <f t="shared" si="1"/>
        <v>0.57115384615384612</v>
      </c>
      <c r="L9" s="127">
        <f t="shared" si="2"/>
        <v>0.36249999999999999</v>
      </c>
    </row>
    <row r="10" spans="1:12" ht="22.5" customHeight="1" x14ac:dyDescent="0.15">
      <c r="A10" s="271"/>
      <c r="B10" s="278" t="s">
        <v>18</v>
      </c>
      <c r="C10" s="258"/>
      <c r="D10" s="129">
        <f>'人口と世帯数（９月末）'!P10</f>
        <v>3645</v>
      </c>
      <c r="E10" s="122">
        <f>SUM('[2]集計表（リンク）'!J168:J181)</f>
        <v>355</v>
      </c>
      <c r="F10" s="123">
        <f>SUM('[2]集計表（リンク）'!K168:K181)</f>
        <v>1890</v>
      </c>
      <c r="G10" s="123">
        <f>SUM('[2]集計表（リンク）'!L168:L181)</f>
        <v>1400</v>
      </c>
      <c r="H10" s="124">
        <f>SUM('[2]集計表（リンク）'!M168:M181)</f>
        <v>783</v>
      </c>
      <c r="I10" s="125">
        <f t="shared" si="3"/>
        <v>9.7393689986282575E-2</v>
      </c>
      <c r="J10" s="126">
        <f t="shared" si="0"/>
        <v>0.51851851851851849</v>
      </c>
      <c r="K10" s="126">
        <f t="shared" si="1"/>
        <v>0.38408779149519889</v>
      </c>
      <c r="L10" s="127">
        <f t="shared" si="2"/>
        <v>0.21481481481481482</v>
      </c>
    </row>
    <row r="11" spans="1:12" ht="22.5" customHeight="1" x14ac:dyDescent="0.15">
      <c r="A11" s="271"/>
      <c r="B11" s="276" t="s">
        <v>19</v>
      </c>
      <c r="C11" s="277"/>
      <c r="D11" s="129">
        <f>'人口と世帯数（９月末）'!P11</f>
        <v>2168</v>
      </c>
      <c r="E11" s="122">
        <f>SUM('[2]集計表（リンク）'!J182:J201)</f>
        <v>111</v>
      </c>
      <c r="F11" s="123">
        <f>SUM('[2]集計表（リンク）'!K182:K201)</f>
        <v>960</v>
      </c>
      <c r="G11" s="123">
        <f>SUM('[2]集計表（リンク）'!L182:L201)</f>
        <v>1097</v>
      </c>
      <c r="H11" s="124">
        <f>SUM('[2]集計表（リンク）'!M182:M201)</f>
        <v>672</v>
      </c>
      <c r="I11" s="125">
        <f t="shared" si="3"/>
        <v>5.1199261992619927E-2</v>
      </c>
      <c r="J11" s="126">
        <f t="shared" si="0"/>
        <v>0.44280442804428044</v>
      </c>
      <c r="K11" s="126">
        <f t="shared" si="1"/>
        <v>0.50599630996309963</v>
      </c>
      <c r="L11" s="127">
        <f t="shared" si="2"/>
        <v>0.30996309963099633</v>
      </c>
    </row>
    <row r="12" spans="1:12" ht="22.5" customHeight="1" x14ac:dyDescent="0.15">
      <c r="A12" s="271"/>
      <c r="B12" s="130"/>
      <c r="C12" s="131" t="s">
        <v>20</v>
      </c>
      <c r="D12" s="121">
        <f>'人口と世帯数（９月末）'!P12</f>
        <v>87</v>
      </c>
      <c r="E12" s="122">
        <f>SUM('[2]集計表（リンク）'!J182:J184)</f>
        <v>0</v>
      </c>
      <c r="F12" s="123">
        <f>SUM('[2]集計表（リンク）'!K182:K184)</f>
        <v>23</v>
      </c>
      <c r="G12" s="123">
        <f>SUM('[2]集計表（リンク）'!L182:L184)</f>
        <v>64</v>
      </c>
      <c r="H12" s="124">
        <f>SUM('[2]集計表（リンク）'!M182:M184)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71"/>
      <c r="B13" s="257" t="s">
        <v>21</v>
      </c>
      <c r="C13" s="258"/>
      <c r="D13" s="129">
        <f>'人口と世帯数（９月末）'!P13</f>
        <v>908</v>
      </c>
      <c r="E13" s="122">
        <f>SUM('[2]集計表（リンク）'!J202:J218)</f>
        <v>24</v>
      </c>
      <c r="F13" s="123">
        <f>SUM('[2]集計表（リンク）'!K202:K218)</f>
        <v>357</v>
      </c>
      <c r="G13" s="123">
        <f>SUM('[2]集計表（リンク）'!L202:L218)</f>
        <v>527</v>
      </c>
      <c r="H13" s="124">
        <f>SUM('[2]集計表（リンク）'!M202:M218)</f>
        <v>333</v>
      </c>
      <c r="I13" s="125">
        <f t="shared" si="3"/>
        <v>2.643171806167401E-2</v>
      </c>
      <c r="J13" s="126">
        <f t="shared" si="0"/>
        <v>0.39317180616740088</v>
      </c>
      <c r="K13" s="126">
        <f t="shared" si="1"/>
        <v>0.58039647577092512</v>
      </c>
      <c r="L13" s="127">
        <f t="shared" si="2"/>
        <v>0.36674008810572689</v>
      </c>
    </row>
    <row r="14" spans="1:12" ht="22.5" customHeight="1" x14ac:dyDescent="0.15">
      <c r="A14" s="271"/>
      <c r="B14" s="257" t="s">
        <v>22</v>
      </c>
      <c r="C14" s="258"/>
      <c r="D14" s="129">
        <f>'人口と世帯数（９月末）'!P14</f>
        <v>1480</v>
      </c>
      <c r="E14" s="122">
        <f>SUM('[2]集計表（リンク）'!J219:J239)</f>
        <v>35</v>
      </c>
      <c r="F14" s="123">
        <f>SUM('[2]集計表（リンク）'!K219:K239)</f>
        <v>524</v>
      </c>
      <c r="G14" s="123">
        <f>SUM('[2]集計表（リンク）'!L219:L239)</f>
        <v>921</v>
      </c>
      <c r="H14" s="124">
        <f>SUM('[2]集計表（リンク）'!M219:M239)</f>
        <v>570</v>
      </c>
      <c r="I14" s="125">
        <f t="shared" si="3"/>
        <v>2.364864864864865E-2</v>
      </c>
      <c r="J14" s="126">
        <f t="shared" si="0"/>
        <v>0.35405405405405405</v>
      </c>
      <c r="K14" s="126">
        <f t="shared" si="1"/>
        <v>0.62229729729729732</v>
      </c>
      <c r="L14" s="127">
        <f t="shared" si="2"/>
        <v>0.38513513513513514</v>
      </c>
    </row>
    <row r="15" spans="1:12" ht="22.5" customHeight="1" x14ac:dyDescent="0.15">
      <c r="A15" s="271"/>
      <c r="B15" s="257" t="s">
        <v>23</v>
      </c>
      <c r="C15" s="258"/>
      <c r="D15" s="129">
        <f>'人口と世帯数（９月末）'!P15</f>
        <v>521</v>
      </c>
      <c r="E15" s="122">
        <f>SUM('[2]集計表（リンク）'!J240:J249)</f>
        <v>29</v>
      </c>
      <c r="F15" s="123">
        <f>SUM('[2]集計表（リンク）'!K240:K249)</f>
        <v>234</v>
      </c>
      <c r="G15" s="123">
        <f>SUM('[2]集計表（リンク）'!L240:L249)</f>
        <v>258</v>
      </c>
      <c r="H15" s="124">
        <f>SUM('[2]集計表（リンク）'!M240:M249)</f>
        <v>127</v>
      </c>
      <c r="I15" s="125">
        <f>E15/D15</f>
        <v>5.5662188099808059E-2</v>
      </c>
      <c r="J15" s="126">
        <f>F15/D15</f>
        <v>0.44913627639155468</v>
      </c>
      <c r="K15" s="126">
        <f>G15/D15</f>
        <v>0.49520153550863721</v>
      </c>
      <c r="L15" s="127">
        <f>H15/D15</f>
        <v>0.2437619961612284</v>
      </c>
    </row>
    <row r="16" spans="1:12" ht="22.5" customHeight="1" x14ac:dyDescent="0.15">
      <c r="A16" s="271"/>
      <c r="B16" s="257" t="s">
        <v>24</v>
      </c>
      <c r="C16" s="258"/>
      <c r="D16" s="129">
        <f>'人口と世帯数（９月末）'!P16</f>
        <v>99</v>
      </c>
      <c r="E16" s="122">
        <f>SUM('[2]集計表（リンク）'!J250:J252)</f>
        <v>0</v>
      </c>
      <c r="F16" s="123">
        <f>SUM('[2]集計表（リンク）'!K250:K252)</f>
        <v>19</v>
      </c>
      <c r="G16" s="123">
        <f>SUM('[2]集計表（リンク）'!L250:L252)</f>
        <v>80</v>
      </c>
      <c r="H16" s="124">
        <f>SUM('[2]集計表（リンク）'!M250:M252)</f>
        <v>49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0.49494949494949497</v>
      </c>
    </row>
    <row r="17" spans="1:12" ht="22.5" customHeight="1" x14ac:dyDescent="0.15">
      <c r="A17" s="271"/>
      <c r="B17" s="257" t="s">
        <v>25</v>
      </c>
      <c r="C17" s="258"/>
      <c r="D17" s="129">
        <f>'人口と世帯数（９月末）'!P17</f>
        <v>2</v>
      </c>
      <c r="E17" s="122">
        <f>SUM('[2]集計表（リンク）'!J253)</f>
        <v>0</v>
      </c>
      <c r="F17" s="123">
        <f>SUM('[2]集計表（リンク）'!K253)</f>
        <v>0</v>
      </c>
      <c r="G17" s="123">
        <f>SUM('[2]集計表（リンク）'!L253)</f>
        <v>2</v>
      </c>
      <c r="H17" s="124">
        <f>SUM('[2]集計表（リンク）'!M253)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71"/>
      <c r="B18" s="257" t="s">
        <v>26</v>
      </c>
      <c r="C18" s="258"/>
      <c r="D18" s="112">
        <f>'人口と世帯数（９月末）'!P18</f>
        <v>569</v>
      </c>
      <c r="E18" s="113">
        <f>SUM('[2]集計表（リンク）'!J254:J265)</f>
        <v>14</v>
      </c>
      <c r="F18" s="114">
        <f>SUM('[2]集計表（リンク）'!K254:K265)</f>
        <v>222</v>
      </c>
      <c r="G18" s="114">
        <f>SUM('[2]集計表（リンク）'!L254:L265)</f>
        <v>333</v>
      </c>
      <c r="H18" s="115">
        <f>SUM('[2]集計表（リンク）'!M254:M265)</f>
        <v>205</v>
      </c>
      <c r="I18" s="116">
        <f t="shared" si="3"/>
        <v>2.4604569420035149E-2</v>
      </c>
      <c r="J18" s="117">
        <f t="shared" si="0"/>
        <v>0.39015817223198596</v>
      </c>
      <c r="K18" s="117">
        <f t="shared" si="1"/>
        <v>0.58523725834797891</v>
      </c>
      <c r="L18" s="118">
        <f t="shared" si="2"/>
        <v>0.36028119507908613</v>
      </c>
    </row>
    <row r="19" spans="1:12" ht="22.5" customHeight="1" x14ac:dyDescent="0.15">
      <c r="A19" s="272"/>
      <c r="B19" s="259" t="s">
        <v>27</v>
      </c>
      <c r="C19" s="260"/>
      <c r="D19" s="132">
        <f>'人口と世帯数（９月末）'!P19</f>
        <v>32280</v>
      </c>
      <c r="E19" s="133">
        <f>E6+E7+E10+E11+E13+E14+E15+E16+E17+E18</f>
        <v>2649</v>
      </c>
      <c r="F19" s="134">
        <f>F6+F7+F10+F11+F13+F14+F15+F16+F17+F18</f>
        <v>15912</v>
      </c>
      <c r="G19" s="134">
        <f>G6+G7+G10+G11+G13+G14+G15+G16+G17+G18</f>
        <v>13719</v>
      </c>
      <c r="H19" s="135">
        <f>H6+H7+H10+H11+H13+H14+H15+H16+H17+H18</f>
        <v>8131</v>
      </c>
      <c r="I19" s="136">
        <f>E19/D19</f>
        <v>8.20631970260223E-2</v>
      </c>
      <c r="J19" s="137">
        <f>F19/D19</f>
        <v>0.49293680297397768</v>
      </c>
      <c r="K19" s="137">
        <f>G19/D19</f>
        <v>0.42499999999999999</v>
      </c>
      <c r="L19" s="138">
        <f>H19/D19</f>
        <v>0.25188971499380419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f>'人口と世帯数（９月末）'!P20</f>
        <v>686</v>
      </c>
      <c r="E20" s="106">
        <f>SUM('[2]集計表（リンク）'!J266:J280)</f>
        <v>28</v>
      </c>
      <c r="F20" s="107">
        <f>SUM('[2]集計表（リンク）'!K266:K280)</f>
        <v>266</v>
      </c>
      <c r="G20" s="107">
        <f>SUM('[2]集計表（リンク）'!L266:L280)</f>
        <v>392</v>
      </c>
      <c r="H20" s="108">
        <f>SUM('[2]集計表（リンク）'!M266:M280)</f>
        <v>247</v>
      </c>
      <c r="I20" s="109">
        <f t="shared" si="3"/>
        <v>4.0816326530612242E-2</v>
      </c>
      <c r="J20" s="110">
        <f t="shared" si="0"/>
        <v>0.38775510204081631</v>
      </c>
      <c r="K20" s="110">
        <f t="shared" si="1"/>
        <v>0.5714285714285714</v>
      </c>
      <c r="L20" s="111">
        <f t="shared" si="2"/>
        <v>0.36005830903790087</v>
      </c>
    </row>
    <row r="21" spans="1:12" ht="22.5" customHeight="1" x14ac:dyDescent="0.15">
      <c r="A21" s="268"/>
      <c r="B21" s="269" t="s">
        <v>27</v>
      </c>
      <c r="C21" s="270"/>
      <c r="D21" s="140">
        <f>'人口と世帯数（９月末）'!P21</f>
        <v>686</v>
      </c>
      <c r="E21" s="141">
        <f>E20</f>
        <v>28</v>
      </c>
      <c r="F21" s="142">
        <f>F20</f>
        <v>266</v>
      </c>
      <c r="G21" s="142">
        <f>G20</f>
        <v>392</v>
      </c>
      <c r="H21" s="143">
        <f>H20</f>
        <v>247</v>
      </c>
      <c r="I21" s="144">
        <f t="shared" si="3"/>
        <v>4.0816326530612242E-2</v>
      </c>
      <c r="J21" s="145">
        <f t="shared" si="0"/>
        <v>0.38775510204081631</v>
      </c>
      <c r="K21" s="145">
        <f t="shared" si="1"/>
        <v>0.5714285714285714</v>
      </c>
      <c r="L21" s="146">
        <f t="shared" si="2"/>
        <v>0.36005830903790087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f>'人口と世帯数（９月末）'!P22</f>
        <v>700</v>
      </c>
      <c r="E22" s="201">
        <f>SUM('[2]集計表（リンク）'!J281:J305)</f>
        <v>20</v>
      </c>
      <c r="F22" s="202">
        <f>SUM('[2]集計表（リンク）'!K281:K305)</f>
        <v>288</v>
      </c>
      <c r="G22" s="149">
        <f>SUM('[2]集計表（リンク）'!L281:L305)</f>
        <v>392</v>
      </c>
      <c r="H22" s="150">
        <f>SUM('[2]集計表（リンク）'!M281:M305)</f>
        <v>229</v>
      </c>
      <c r="I22" s="151">
        <f t="shared" si="3"/>
        <v>2.8571428571428571E-2</v>
      </c>
      <c r="J22" s="152">
        <f t="shared" si="0"/>
        <v>0.41142857142857142</v>
      </c>
      <c r="K22" s="152">
        <f t="shared" si="1"/>
        <v>0.56000000000000005</v>
      </c>
      <c r="L22" s="153">
        <f t="shared" si="2"/>
        <v>0.32714285714285712</v>
      </c>
    </row>
    <row r="23" spans="1:12" ht="22.5" customHeight="1" x14ac:dyDescent="0.15">
      <c r="A23" s="271"/>
      <c r="B23" s="257" t="s">
        <v>32</v>
      </c>
      <c r="C23" s="258"/>
      <c r="D23" s="129">
        <f>'人口と世帯数（９月末）'!P23</f>
        <v>1402</v>
      </c>
      <c r="E23" s="122">
        <f>SUM('[2]集計表（リンク）'!J306:J334)</f>
        <v>77</v>
      </c>
      <c r="F23" s="183">
        <f>SUM('[2]集計表（リンク）'!K306:K334)</f>
        <v>566</v>
      </c>
      <c r="G23" s="123">
        <f>SUM('[2]集計表（リンク）'!L306:L334)</f>
        <v>759</v>
      </c>
      <c r="H23" s="124">
        <f>SUM('[2]集計表（リンク）'!M306:M334)</f>
        <v>480</v>
      </c>
      <c r="I23" s="125">
        <f t="shared" si="3"/>
        <v>5.4921540656205421E-2</v>
      </c>
      <c r="J23" s="126">
        <f t="shared" si="0"/>
        <v>0.4037089871611983</v>
      </c>
      <c r="K23" s="126">
        <f t="shared" si="1"/>
        <v>0.54136947218259635</v>
      </c>
      <c r="L23" s="127">
        <f t="shared" si="2"/>
        <v>0.34236804564907275</v>
      </c>
    </row>
    <row r="24" spans="1:12" ht="22.5" customHeight="1" x14ac:dyDescent="0.15">
      <c r="A24" s="272"/>
      <c r="B24" s="259" t="s">
        <v>27</v>
      </c>
      <c r="C24" s="260"/>
      <c r="D24" s="140">
        <f>'人口と世帯数（９月末）'!P24</f>
        <v>2102</v>
      </c>
      <c r="E24" s="141">
        <f>SUM(E22:E23)</f>
        <v>97</v>
      </c>
      <c r="F24" s="142">
        <f>SUM(F22:F23)</f>
        <v>854</v>
      </c>
      <c r="G24" s="142">
        <f>SUM(G22:G23)</f>
        <v>1151</v>
      </c>
      <c r="H24" s="143">
        <f>SUM(H22:H23)</f>
        <v>709</v>
      </c>
      <c r="I24" s="144">
        <f t="shared" si="3"/>
        <v>4.6146527117031398E-2</v>
      </c>
      <c r="J24" s="145">
        <f t="shared" si="0"/>
        <v>0.40627973358705993</v>
      </c>
      <c r="K24" s="145">
        <f t="shared" si="1"/>
        <v>0.54757373929590869</v>
      </c>
      <c r="L24" s="146">
        <f t="shared" si="2"/>
        <v>0.33729781160799238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f>'人口と世帯数（９月末）'!P25</f>
        <v>707</v>
      </c>
      <c r="E25" s="113">
        <f>SUM('[2]集計表（リンク）'!J335:J367)</f>
        <v>36</v>
      </c>
      <c r="F25" s="114">
        <f>SUM('[2]集計表（リンク）'!K335:K367)</f>
        <v>237</v>
      </c>
      <c r="G25" s="114">
        <f>SUM('[2]集計表（リンク）'!L335:L367)</f>
        <v>434</v>
      </c>
      <c r="H25" s="115">
        <f>SUM('[2]集計表（リンク）'!M335:M367)</f>
        <v>268</v>
      </c>
      <c r="I25" s="116">
        <f t="shared" si="3"/>
        <v>5.0919377652050922E-2</v>
      </c>
      <c r="J25" s="117">
        <f t="shared" si="0"/>
        <v>0.33521923620933519</v>
      </c>
      <c r="K25" s="117">
        <f t="shared" si="1"/>
        <v>0.61386138613861385</v>
      </c>
      <c r="L25" s="118">
        <f t="shared" si="2"/>
        <v>0.37906647807637905</v>
      </c>
    </row>
    <row r="26" spans="1:12" ht="22.5" customHeight="1" x14ac:dyDescent="0.15">
      <c r="A26" s="271"/>
      <c r="B26" s="257" t="s">
        <v>35</v>
      </c>
      <c r="C26" s="258"/>
      <c r="D26" s="129">
        <f>'人口と世帯数（９月末）'!P26</f>
        <v>400</v>
      </c>
      <c r="E26" s="122">
        <f>SUM('[2]集計表（リンク）'!J368:J387)</f>
        <v>6</v>
      </c>
      <c r="F26" s="123">
        <f>SUM('[2]集計表（リンク）'!K368:K387)</f>
        <v>144</v>
      </c>
      <c r="G26" s="123">
        <f>SUM('[2]集計表（リンク）'!L368:L387)</f>
        <v>250</v>
      </c>
      <c r="H26" s="124">
        <f>SUM('[2]集計表（リンク）'!M368:M387)</f>
        <v>161</v>
      </c>
      <c r="I26" s="125">
        <f t="shared" si="3"/>
        <v>1.4999999999999999E-2</v>
      </c>
      <c r="J26" s="126">
        <f t="shared" si="0"/>
        <v>0.36</v>
      </c>
      <c r="K26" s="126">
        <f t="shared" si="1"/>
        <v>0.625</v>
      </c>
      <c r="L26" s="127">
        <f t="shared" si="2"/>
        <v>0.40250000000000002</v>
      </c>
    </row>
    <row r="27" spans="1:12" ht="22.5" customHeight="1" x14ac:dyDescent="0.15">
      <c r="A27" s="271"/>
      <c r="B27" s="259" t="s">
        <v>36</v>
      </c>
      <c r="C27" s="260"/>
      <c r="D27" s="132">
        <f>'人口と世帯数（９月末）'!P27</f>
        <v>1107</v>
      </c>
      <c r="E27" s="154">
        <f>SUM(E25:E26)</f>
        <v>42</v>
      </c>
      <c r="F27" s="155">
        <f>SUM(F25:F26)</f>
        <v>381</v>
      </c>
      <c r="G27" s="155">
        <f>SUM(G25:G26)</f>
        <v>684</v>
      </c>
      <c r="H27" s="156">
        <f>SUM(H25:H26)</f>
        <v>429</v>
      </c>
      <c r="I27" s="157">
        <f t="shared" si="3"/>
        <v>3.7940379403794036E-2</v>
      </c>
      <c r="J27" s="158">
        <f t="shared" si="0"/>
        <v>0.34417344173441733</v>
      </c>
      <c r="K27" s="158">
        <f t="shared" si="1"/>
        <v>0.61788617886178865</v>
      </c>
      <c r="L27" s="159">
        <f t="shared" si="2"/>
        <v>0.38753387533875339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f>'人口と世帯数（９月末）'!P28</f>
        <v>1604</v>
      </c>
      <c r="E28" s="113">
        <f>SUM('[2]集計表（リンク）'!J388:J416)</f>
        <v>80</v>
      </c>
      <c r="F28" s="114">
        <f>SUM('[2]集計表（リンク）'!K388:K416)</f>
        <v>642</v>
      </c>
      <c r="G28" s="114">
        <f>SUM('[2]集計表（リンク）'!L388:L416)</f>
        <v>882</v>
      </c>
      <c r="H28" s="115">
        <f>SUM('[2]集計表（リンク）'!M388:M416)</f>
        <v>561</v>
      </c>
      <c r="I28" s="116">
        <f t="shared" si="3"/>
        <v>4.9875311720698257E-2</v>
      </c>
      <c r="J28" s="117">
        <f t="shared" si="0"/>
        <v>0.40024937655860349</v>
      </c>
      <c r="K28" s="117">
        <f t="shared" si="1"/>
        <v>0.54987531172069826</v>
      </c>
      <c r="L28" s="118">
        <f t="shared" si="2"/>
        <v>0.34975062344139651</v>
      </c>
    </row>
    <row r="29" spans="1:12" ht="22.5" customHeight="1" x14ac:dyDescent="0.15">
      <c r="A29" s="253"/>
      <c r="B29" s="257" t="s">
        <v>39</v>
      </c>
      <c r="C29" s="258"/>
      <c r="D29" s="129">
        <f>'人口と世帯数（９月末）'!P29</f>
        <v>383</v>
      </c>
      <c r="E29" s="122">
        <f>SUM('[2]集計表（リンク）'!J417:J429)</f>
        <v>11</v>
      </c>
      <c r="F29" s="123">
        <f>SUM('[2]集計表（リンク）'!K417:K429)</f>
        <v>104</v>
      </c>
      <c r="G29" s="123">
        <f>SUM('[2]集計表（リンク）'!L417:L429)</f>
        <v>268</v>
      </c>
      <c r="H29" s="124">
        <f>SUM('[2]集計表（リンク）'!M417:M429)</f>
        <v>166</v>
      </c>
      <c r="I29" s="125">
        <f t="shared" si="3"/>
        <v>2.8720626631853787E-2</v>
      </c>
      <c r="J29" s="126">
        <f t="shared" si="0"/>
        <v>0.27154046997389036</v>
      </c>
      <c r="K29" s="126">
        <f t="shared" si="1"/>
        <v>0.69973890339425593</v>
      </c>
      <c r="L29" s="127">
        <f t="shared" si="2"/>
        <v>0.43342036553524804</v>
      </c>
    </row>
    <row r="30" spans="1:12" ht="22.5" customHeight="1" x14ac:dyDescent="0.15">
      <c r="A30" s="254"/>
      <c r="B30" s="259" t="s">
        <v>36</v>
      </c>
      <c r="C30" s="260"/>
      <c r="D30" s="132">
        <f>'人口と世帯数（９月末）'!P30</f>
        <v>1987</v>
      </c>
      <c r="E30" s="154">
        <f>SUM(E28:E29)</f>
        <v>91</v>
      </c>
      <c r="F30" s="155">
        <f>SUM(F28:F29)</f>
        <v>746</v>
      </c>
      <c r="G30" s="155">
        <f>SUM(G28:G29)</f>
        <v>1150</v>
      </c>
      <c r="H30" s="156">
        <f>SUM(H28:H29)</f>
        <v>727</v>
      </c>
      <c r="I30" s="157">
        <f t="shared" si="3"/>
        <v>4.5797684952189228E-2</v>
      </c>
      <c r="J30" s="158">
        <f t="shared" si="0"/>
        <v>0.37544036235530953</v>
      </c>
      <c r="K30" s="158">
        <f t="shared" si="1"/>
        <v>0.5787619526925013</v>
      </c>
      <c r="L30" s="159">
        <f t="shared" si="2"/>
        <v>0.36587820835430296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f>'人口と世帯数（９月末）'!P31</f>
        <v>775</v>
      </c>
      <c r="E31" s="113">
        <f>SUM('[2]集計表（リンク）'!J430:J450)</f>
        <v>32</v>
      </c>
      <c r="F31" s="114">
        <f>SUM('[2]集計表（リンク）'!K430:K450)</f>
        <v>302</v>
      </c>
      <c r="G31" s="114">
        <f>SUM('[2]集計表（リンク）'!L430:L450)</f>
        <v>441</v>
      </c>
      <c r="H31" s="115">
        <f>SUM('[2]集計表（リンク）'!M430:M450)</f>
        <v>273</v>
      </c>
      <c r="I31" s="116">
        <f t="shared" si="3"/>
        <v>4.1290322580645161E-2</v>
      </c>
      <c r="J31" s="117">
        <f t="shared" si="0"/>
        <v>0.38967741935483868</v>
      </c>
      <c r="K31" s="117">
        <f t="shared" si="1"/>
        <v>0.56903225806451618</v>
      </c>
      <c r="L31" s="118">
        <f t="shared" si="2"/>
        <v>0.35225806451612901</v>
      </c>
    </row>
    <row r="32" spans="1:12" ht="22.5" customHeight="1" x14ac:dyDescent="0.15">
      <c r="A32" s="262"/>
      <c r="B32" s="257" t="s">
        <v>42</v>
      </c>
      <c r="C32" s="258"/>
      <c r="D32" s="129">
        <f>'人口と世帯数（９月末）'!P32</f>
        <v>514</v>
      </c>
      <c r="E32" s="122">
        <f>SUM('[2]集計表（リンク）'!J451:J461)</f>
        <v>26</v>
      </c>
      <c r="F32" s="123">
        <f>SUM('[2]集計表（リンク）'!K451:K461)</f>
        <v>187</v>
      </c>
      <c r="G32" s="123">
        <f>SUM('[2]集計表（リンク）'!L451:L461)</f>
        <v>301</v>
      </c>
      <c r="H32" s="124">
        <f>SUM('[2]集計表（リンク）'!M451:M461)</f>
        <v>190</v>
      </c>
      <c r="I32" s="125">
        <f t="shared" si="3"/>
        <v>5.0583657587548639E-2</v>
      </c>
      <c r="J32" s="126">
        <f t="shared" si="0"/>
        <v>0.36381322957198442</v>
      </c>
      <c r="K32" s="126">
        <f t="shared" si="1"/>
        <v>0.58560311284046696</v>
      </c>
      <c r="L32" s="127">
        <f t="shared" si="2"/>
        <v>0.36964980544747084</v>
      </c>
    </row>
    <row r="33" spans="1:12" ht="22.5" customHeight="1" x14ac:dyDescent="0.15">
      <c r="A33" s="263"/>
      <c r="B33" s="259" t="s">
        <v>36</v>
      </c>
      <c r="C33" s="260"/>
      <c r="D33" s="132">
        <f>'人口と世帯数（９月末）'!P33</f>
        <v>1289</v>
      </c>
      <c r="E33" s="154">
        <f>SUM(E31:E32)</f>
        <v>58</v>
      </c>
      <c r="F33" s="155">
        <f>SUM(F31:F32)</f>
        <v>489</v>
      </c>
      <c r="G33" s="155">
        <f>SUM(G31:G32)</f>
        <v>742</v>
      </c>
      <c r="H33" s="156">
        <f>SUM(H31:H32)</f>
        <v>463</v>
      </c>
      <c r="I33" s="157">
        <f t="shared" si="3"/>
        <v>4.4996121024049651E-2</v>
      </c>
      <c r="J33" s="158">
        <f t="shared" si="0"/>
        <v>0.37936384794414274</v>
      </c>
      <c r="K33" s="158">
        <f t="shared" si="1"/>
        <v>0.57564003103180761</v>
      </c>
      <c r="L33" s="159">
        <f t="shared" si="2"/>
        <v>0.35919317300232739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f>'人口と世帯数（９月末）'!P34</f>
        <v>662</v>
      </c>
      <c r="E34" s="106">
        <f>SUM('[2]集計表（リンク）'!J462:J487)</f>
        <v>24</v>
      </c>
      <c r="F34" s="107">
        <f>SUM('[2]集計表（リンク）'!K462:K487)</f>
        <v>233</v>
      </c>
      <c r="G34" s="107">
        <f>SUM('[2]集計表（リンク）'!L462:L487)</f>
        <v>405</v>
      </c>
      <c r="H34" s="108">
        <f>SUM('[2]集計表（リンク）'!M462:M487)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53"/>
      <c r="B35" s="257" t="s">
        <v>45</v>
      </c>
      <c r="C35" s="258"/>
      <c r="D35" s="129">
        <f>'人口と世帯数（９月末）'!P35</f>
        <v>596</v>
      </c>
      <c r="E35" s="122">
        <f>SUM('[2]集計表（リンク）'!J488:J508)</f>
        <v>26</v>
      </c>
      <c r="F35" s="123">
        <f>SUM('[2]集計表（リンク）'!K488:K508)</f>
        <v>215</v>
      </c>
      <c r="G35" s="123">
        <f>SUM('[2]集計表（リンク）'!L488:L508)</f>
        <v>355</v>
      </c>
      <c r="H35" s="124">
        <f>SUM('[2]集計表（リンク）'!M488:M508)</f>
        <v>197</v>
      </c>
      <c r="I35" s="125">
        <f t="shared" si="3"/>
        <v>4.3624161073825503E-2</v>
      </c>
      <c r="J35" s="126">
        <f t="shared" si="0"/>
        <v>0.36073825503355705</v>
      </c>
      <c r="K35" s="126">
        <f t="shared" si="1"/>
        <v>0.59563758389261745</v>
      </c>
      <c r="L35" s="127">
        <f t="shared" si="2"/>
        <v>0.33053691275167785</v>
      </c>
    </row>
    <row r="36" spans="1:12" ht="22.5" customHeight="1" x14ac:dyDescent="0.15">
      <c r="A36" s="254"/>
      <c r="B36" s="259" t="s">
        <v>36</v>
      </c>
      <c r="C36" s="260"/>
      <c r="D36" s="132">
        <f>'人口と世帯数（９月末）'!P36</f>
        <v>1258</v>
      </c>
      <c r="E36" s="154">
        <f>SUM(E34:E35)</f>
        <v>50</v>
      </c>
      <c r="F36" s="155">
        <f>SUM(F34:F35)</f>
        <v>448</v>
      </c>
      <c r="G36" s="155">
        <f>SUM(G34:G35)</f>
        <v>760</v>
      </c>
      <c r="H36" s="156">
        <f>SUM(H34:H35)</f>
        <v>454</v>
      </c>
      <c r="I36" s="157">
        <f t="shared" si="3"/>
        <v>3.9745627980922099E-2</v>
      </c>
      <c r="J36" s="158">
        <f t="shared" si="0"/>
        <v>0.35612082670906198</v>
      </c>
      <c r="K36" s="158">
        <f t="shared" si="1"/>
        <v>0.60413354531001595</v>
      </c>
      <c r="L36" s="159">
        <f t="shared" si="2"/>
        <v>0.36089030206677264</v>
      </c>
    </row>
    <row r="37" spans="1:12" ht="22.5" customHeight="1" x14ac:dyDescent="0.15">
      <c r="A37" s="264" t="s">
        <v>46</v>
      </c>
      <c r="B37" s="265"/>
      <c r="C37" s="266"/>
      <c r="D37" s="160">
        <f>'人口と世帯数（９月末）'!P37</f>
        <v>40709</v>
      </c>
      <c r="E37" s="161">
        <f>E19+E21+E24+E27+E30+E33+E36</f>
        <v>3015</v>
      </c>
      <c r="F37" s="162">
        <f>F19+F21+F24+F27+F30+F33+F36</f>
        <v>19096</v>
      </c>
      <c r="G37" s="162">
        <f>G19+G21+G24+G27+G30+G33+G36</f>
        <v>18598</v>
      </c>
      <c r="H37" s="163">
        <f>H19+H21+H24+H27+H30+H33+H36</f>
        <v>11160</v>
      </c>
      <c r="I37" s="164">
        <f t="shared" si="3"/>
        <v>7.4062246677638846E-2</v>
      </c>
      <c r="J37" s="165">
        <f t="shared" si="0"/>
        <v>0.4690854602176423</v>
      </c>
      <c r="K37" s="165">
        <f t="shared" si="1"/>
        <v>0.45685229310471887</v>
      </c>
      <c r="L37" s="166">
        <f t="shared" si="2"/>
        <v>0.27414085337394678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B36:C36"/>
    <mergeCell ref="A37:C37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5226-D2BE-467C-A227-E741E078A20E}">
  <sheetPr>
    <tabColor rgb="FF00B0F0"/>
    <pageSetUpPr fitToPage="1"/>
  </sheetPr>
  <dimension ref="A1:Q39"/>
  <sheetViews>
    <sheetView zoomScaleNormal="100" workbookViewId="0">
      <selection activeCell="U21" sqref="U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'[2]① 地域別人口と世帯数'!R2</f>
        <v>令和７年９月末日現在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f>'[2]① 地域別人口と世帯数'!P6</f>
        <v>13469</v>
      </c>
      <c r="E7" s="176">
        <f>SUM('[2]集計表（リンク）'!O4:O110)</f>
        <v>704</v>
      </c>
      <c r="F7" s="177">
        <f>SUM('[2]集計表（リンク）'!P4:P110)</f>
        <v>3390</v>
      </c>
      <c r="G7" s="107">
        <f>SUM('[2]集計表（リンク）'!Q4:Q110)</f>
        <v>2062</v>
      </c>
      <c r="H7" s="108">
        <f>SUM('[2]集計表（リンク）'!R4:R110)</f>
        <v>1122</v>
      </c>
      <c r="I7" s="106">
        <f>SUM('[2]集計表（リンク）'!S4:S110)</f>
        <v>656</v>
      </c>
      <c r="J7" s="107">
        <f>SUM('[2]集計表（リンク）'!T4:T110)</f>
        <v>3681</v>
      </c>
      <c r="K7" s="107">
        <f>SUM('[2]集計表（リンク）'!U4:U110)</f>
        <v>1097</v>
      </c>
      <c r="L7" s="107">
        <f>SUM('[2]集計表（リンク）'!V4:V110)</f>
        <v>2976</v>
      </c>
      <c r="M7" s="108">
        <f>SUM('[2]集計表（リンク）'!W4:W110)</f>
        <v>1924</v>
      </c>
      <c r="N7" s="106">
        <f>SUM('[2]集計表（リンク）'!J4:J110)</f>
        <v>1360</v>
      </c>
      <c r="O7" s="107">
        <f>SUM('[2]集計表（リンク）'!K4:K110)</f>
        <v>7071</v>
      </c>
      <c r="P7" s="107">
        <f>SUM('[2]集計表（リンク）'!L4:L110)</f>
        <v>5038</v>
      </c>
      <c r="Q7" s="178">
        <f>SUM('[2]集計表（リンク）'!M4:M110)</f>
        <v>3046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f>SUM('[2]集計表（リンク）'!O111:O167)</f>
        <v>349</v>
      </c>
      <c r="F8" s="180">
        <f>SUM('[2]集計表（リンク）'!P111:P167)</f>
        <v>2425</v>
      </c>
      <c r="G8" s="114">
        <f>SUM('[2]集計表（リンク）'!Q111:Q167)</f>
        <v>1666</v>
      </c>
      <c r="H8" s="115">
        <f>SUM('[2]集計表（リンク）'!R111:R167)</f>
        <v>880</v>
      </c>
      <c r="I8" s="113">
        <f>SUM('[2]集計表（リンク）'!S111:S167)</f>
        <v>372</v>
      </c>
      <c r="J8" s="114">
        <f>SUM('[2]集計表（リンク）'!T111:T167)</f>
        <v>2210</v>
      </c>
      <c r="K8" s="114">
        <f>SUM('[2]集計表（リンク）'!U111:U167)</f>
        <v>546</v>
      </c>
      <c r="L8" s="114">
        <f>SUM('[2]集計表（リンク）'!V111:V167)</f>
        <v>2397</v>
      </c>
      <c r="M8" s="115">
        <f>SUM('[2]集計表（リンク）'!W111:W167)</f>
        <v>1464</v>
      </c>
      <c r="N8" s="113">
        <f>SUM('[2]集計表（リンク）'!J111:J167)</f>
        <v>721</v>
      </c>
      <c r="O8" s="114">
        <f>SUM('[2]集計表（リンク）'!K111:K167)</f>
        <v>4635</v>
      </c>
      <c r="P8" s="114">
        <f>SUM('[2]集計表（リンク）'!L111:L167)</f>
        <v>4063</v>
      </c>
      <c r="Q8" s="181">
        <f>SUM('[2]集計表（リンク）'!M111:M167)</f>
        <v>2344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f>SUM('[2]集計表（リンク）'!O144:O154)</f>
        <v>53</v>
      </c>
      <c r="F9" s="183">
        <f>SUM('[2]集計表（リンク）'!P144:P154)</f>
        <v>454</v>
      </c>
      <c r="G9" s="123">
        <f>SUM('[2]集計表（リンク）'!Q144:Q154)</f>
        <v>327</v>
      </c>
      <c r="H9" s="124">
        <f>SUM('[2]集計表（リンク）'!R144:R154)</f>
        <v>170</v>
      </c>
      <c r="I9" s="122">
        <f>SUM('[2]集計表（リンク）'!S144:S154)</f>
        <v>53</v>
      </c>
      <c r="J9" s="123">
        <f>SUM('[2]集計表（リンク）'!T144:T154)</f>
        <v>344</v>
      </c>
      <c r="K9" s="123">
        <f>SUM('[2]集計表（リンク）'!U144:U154)</f>
        <v>110</v>
      </c>
      <c r="L9" s="123">
        <f>SUM('[2]集計表（リンク）'!V144:V154)</f>
        <v>482</v>
      </c>
      <c r="M9" s="124">
        <f>SUM('[2]集計表（リンク）'!W144:W154)</f>
        <v>271</v>
      </c>
      <c r="N9" s="122">
        <f>SUM('[2]集計表（リンク）'!J144:J154)</f>
        <v>106</v>
      </c>
      <c r="O9" s="123">
        <f>SUM('[2]集計表（リンク）'!K144:K154)</f>
        <v>798</v>
      </c>
      <c r="P9" s="123">
        <f>SUM('[2]集計表（リンク）'!L144:L154)</f>
        <v>809</v>
      </c>
      <c r="Q9" s="184">
        <f>SUM('[2]集計表（リンク）'!M144:M154)</f>
        <v>441</v>
      </c>
    </row>
    <row r="10" spans="1:17" ht="24" customHeight="1" x14ac:dyDescent="0.15">
      <c r="A10" s="318"/>
      <c r="B10" s="46"/>
      <c r="C10" s="38" t="s">
        <v>17</v>
      </c>
      <c r="D10" s="121">
        <f>'[2]① 地域別人口と世帯数'!P9</f>
        <v>1040</v>
      </c>
      <c r="E10" s="182">
        <f>SUM('[2]集計表（リンク）'!O155:O167)</f>
        <v>15</v>
      </c>
      <c r="F10" s="183">
        <f>SUM('[2]集計表（リンク）'!P155:P167)</f>
        <v>230</v>
      </c>
      <c r="G10" s="123">
        <f>SUM('[2]集計表（リンク）'!Q155:Q167)</f>
        <v>243</v>
      </c>
      <c r="H10" s="124">
        <f>SUM('[2]集計表（リンク）'!R155:R167)</f>
        <v>130</v>
      </c>
      <c r="I10" s="122">
        <f>SUM('[2]集計表（リンク）'!S155:S167)</f>
        <v>8</v>
      </c>
      <c r="J10" s="123">
        <f>SUM('[2]集計表（リンク）'!T155:T167)</f>
        <v>193</v>
      </c>
      <c r="K10" s="123">
        <f>SUM('[2]集計表（リンク）'!U155:U167)</f>
        <v>38</v>
      </c>
      <c r="L10" s="123">
        <f>SUM('[2]集計表（リンク）'!V155:V167)</f>
        <v>351</v>
      </c>
      <c r="M10" s="124">
        <f>SUM('[2]集計表（リンク）'!W155:W167)</f>
        <v>247</v>
      </c>
      <c r="N10" s="122">
        <f>SUM('[2]集計表（リンク）'!J155:J167)</f>
        <v>23</v>
      </c>
      <c r="O10" s="123">
        <f>SUM('[2]集計表（リンク）'!K155:K167)</f>
        <v>423</v>
      </c>
      <c r="P10" s="123">
        <f>SUM('[2]集計表（リンク）'!L155:L167)</f>
        <v>594</v>
      </c>
      <c r="Q10" s="184">
        <f>SUM('[2]集計表（リンク）'!M155:M167)</f>
        <v>377</v>
      </c>
    </row>
    <row r="11" spans="1:17" ht="24" customHeight="1" x14ac:dyDescent="0.15">
      <c r="A11" s="318"/>
      <c r="B11" s="306" t="s">
        <v>18</v>
      </c>
      <c r="C11" s="307"/>
      <c r="D11" s="129">
        <f>'[2]① 地域別人口と世帯数'!P10</f>
        <v>3645</v>
      </c>
      <c r="E11" s="182">
        <f>SUM('[2]集計表（リンク）'!O168:O181)</f>
        <v>182</v>
      </c>
      <c r="F11" s="183">
        <f>SUM('[2]集計表（リンク）'!P168:P181)</f>
        <v>904</v>
      </c>
      <c r="G11" s="123">
        <f>SUM('[2]集計表（リンク）'!Q168:Q181)</f>
        <v>552</v>
      </c>
      <c r="H11" s="124">
        <f>SUM('[2]集計表（リンク）'!R168:R181)</f>
        <v>270</v>
      </c>
      <c r="I11" s="122">
        <f>SUM('[2]集計表（リンク）'!S168:S181)</f>
        <v>173</v>
      </c>
      <c r="J11" s="123">
        <f>SUM('[2]集計表（リンク）'!T168:T181)</f>
        <v>986</v>
      </c>
      <c r="K11" s="123">
        <f>SUM('[2]集計表（リンク）'!U168:U181)</f>
        <v>293</v>
      </c>
      <c r="L11" s="123">
        <f>SUM('[2]集計表（リンク）'!V168:V181)</f>
        <v>848</v>
      </c>
      <c r="M11" s="124">
        <f>SUM('[2]集計表（リンク）'!W168:W181)</f>
        <v>513</v>
      </c>
      <c r="N11" s="122">
        <f>SUM('[2]集計表（リンク）'!J168:J181)</f>
        <v>355</v>
      </c>
      <c r="O11" s="123">
        <f>SUM('[2]集計表（リンク）'!K168:K181)</f>
        <v>1890</v>
      </c>
      <c r="P11" s="123">
        <f>SUM('[2]集計表（リンク）'!L168:L181)</f>
        <v>1400</v>
      </c>
      <c r="Q11" s="184">
        <f>SUM('[2]集計表（リンク）'!M168:M181)</f>
        <v>783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f>SUM('[2]集計表（リンク）'!O182:O201)</f>
        <v>52</v>
      </c>
      <c r="F12" s="183">
        <f>SUM('[2]集計表（リンク）'!P182:P201)</f>
        <v>484</v>
      </c>
      <c r="G12" s="123">
        <f>SUM('[2]集計表（リンク）'!Q182:Q201)</f>
        <v>445</v>
      </c>
      <c r="H12" s="124">
        <f>SUM('[2]集計表（リンク）'!R182:R201)</f>
        <v>246</v>
      </c>
      <c r="I12" s="122">
        <f>SUM('[2]集計表（リンク）'!S182:S201)</f>
        <v>59</v>
      </c>
      <c r="J12" s="123">
        <f>SUM('[2]集計表（リンク）'!T182:T201)</f>
        <v>476</v>
      </c>
      <c r="K12" s="123">
        <f>SUM('[2]集計表（リンク）'!U182:U201)</f>
        <v>108</v>
      </c>
      <c r="L12" s="123">
        <f>SUM('[2]集計表（リンク）'!V182:V201)</f>
        <v>652</v>
      </c>
      <c r="M12" s="124">
        <f>SUM('[2]集計表（リンク）'!W182:W201)</f>
        <v>426</v>
      </c>
      <c r="N12" s="122">
        <f>SUM('[2]集計表（リンク）'!J182:J201)</f>
        <v>111</v>
      </c>
      <c r="O12" s="123">
        <f>SUM('[2]集計表（リンク）'!K182:K201)</f>
        <v>960</v>
      </c>
      <c r="P12" s="123">
        <f>SUM('[2]集計表（リンク）'!L182:L201)</f>
        <v>1097</v>
      </c>
      <c r="Q12" s="184">
        <f>SUM('[2]集計表（リンク）'!M182:M201)</f>
        <v>672</v>
      </c>
    </row>
    <row r="13" spans="1:17" ht="24" customHeight="1" x14ac:dyDescent="0.15">
      <c r="A13" s="318"/>
      <c r="B13" s="185"/>
      <c r="C13" s="186" t="s">
        <v>67</v>
      </c>
      <c r="D13" s="121">
        <f>'[2]① 地域別人口と世帯数'!P12</f>
        <v>87</v>
      </c>
      <c r="E13" s="122">
        <f>SUM('[2]集計表（リンク）'!O182:O184)</f>
        <v>0</v>
      </c>
      <c r="F13" s="123">
        <f>SUM('[2]集計表（リンク）'!P182:P184)</f>
        <v>13</v>
      </c>
      <c r="G13" s="123">
        <f>SUM('[2]集計表（リンク）'!Q182:Q184)</f>
        <v>27</v>
      </c>
      <c r="H13" s="124">
        <f>SUM('[2]集計表（リンク）'!R182:R184)</f>
        <v>19</v>
      </c>
      <c r="I13" s="122">
        <f>SUM('[2]集計表（リンク）'!S182:S184)</f>
        <v>0</v>
      </c>
      <c r="J13" s="123">
        <f>SUM('[2]集計表（リンク）'!T182:T184)</f>
        <v>10</v>
      </c>
      <c r="K13" s="123">
        <f>SUM('[2]集計表（リンク）'!U182:U184)</f>
        <v>2</v>
      </c>
      <c r="L13" s="123">
        <f>SUM('[2]集計表（リンク）'!V182:V184)</f>
        <v>37</v>
      </c>
      <c r="M13" s="124">
        <f>SUM('[2]集計表（リンク）'!W182:W184)</f>
        <v>25</v>
      </c>
      <c r="N13" s="122">
        <f>SUM('[2]集計表（リンク）'!J182:J184)</f>
        <v>0</v>
      </c>
      <c r="O13" s="123">
        <f>SUM('[2]集計表（リンク）'!K182:K184)</f>
        <v>23</v>
      </c>
      <c r="P13" s="123">
        <f>SUM('[2]集計表（リンク）'!L182:L184)</f>
        <v>64</v>
      </c>
      <c r="Q13" s="184">
        <f>SUM('[2]集計表（リンク）'!M182:M184)</f>
        <v>44</v>
      </c>
    </row>
    <row r="14" spans="1:17" ht="24" customHeight="1" x14ac:dyDescent="0.15">
      <c r="A14" s="318"/>
      <c r="B14" s="306" t="s">
        <v>21</v>
      </c>
      <c r="C14" s="307"/>
      <c r="D14" s="129">
        <f>'[2]① 地域別人口と世帯数'!P13</f>
        <v>908</v>
      </c>
      <c r="E14" s="122">
        <f>SUM('[2]集計表（リンク）'!O202:O218)</f>
        <v>11</v>
      </c>
      <c r="F14" s="123">
        <f>SUM('[2]集計表（リンク）'!P202:P218)</f>
        <v>187</v>
      </c>
      <c r="G14" s="123">
        <f>SUM('[2]集計表（リンク）'!Q202:Q218)</f>
        <v>216</v>
      </c>
      <c r="H14" s="124">
        <f>SUM('[2]集計表（リンク）'!R202:R218)</f>
        <v>127</v>
      </c>
      <c r="I14" s="122">
        <f>SUM('[2]集計表（リンク）'!S202:S218)</f>
        <v>13</v>
      </c>
      <c r="J14" s="123">
        <f>SUM('[2]集計表（リンク）'!T202:T218)</f>
        <v>170</v>
      </c>
      <c r="K14" s="123">
        <f>SUM('[2]集計表（リンク）'!U202:U218)</f>
        <v>31</v>
      </c>
      <c r="L14" s="123">
        <f>SUM('[2]集計表（リンク）'!V202:V218)</f>
        <v>311</v>
      </c>
      <c r="M14" s="124">
        <f>SUM('[2]集計表（リンク）'!W202:W218)</f>
        <v>206</v>
      </c>
      <c r="N14" s="122">
        <f>SUM('[2]集計表（リンク）'!J202:J218)</f>
        <v>24</v>
      </c>
      <c r="O14" s="123">
        <f>SUM('[2]集計表（リンク）'!K202:K218)</f>
        <v>357</v>
      </c>
      <c r="P14" s="123">
        <f>SUM('[2]集計表（リンク）'!L202:L218)</f>
        <v>527</v>
      </c>
      <c r="Q14" s="184">
        <f>SUM('[2]集計表（リンク）'!M202:M218)</f>
        <v>333</v>
      </c>
    </row>
    <row r="15" spans="1:17" ht="24" customHeight="1" x14ac:dyDescent="0.15">
      <c r="A15" s="318"/>
      <c r="B15" s="306" t="s">
        <v>22</v>
      </c>
      <c r="C15" s="307"/>
      <c r="D15" s="129">
        <f>'[2]① 地域別人口と世帯数'!P14</f>
        <v>1480</v>
      </c>
      <c r="E15" s="122">
        <f>SUM('[2]集計表（リンク）'!O219:O239)</f>
        <v>15</v>
      </c>
      <c r="F15" s="123">
        <f>SUM('[2]集計表（リンク）'!P219:P239)</f>
        <v>264</v>
      </c>
      <c r="G15" s="123">
        <f>SUM('[2]集計表（リンク）'!Q219:Q239)</f>
        <v>396</v>
      </c>
      <c r="H15" s="124">
        <f>SUM('[2]集計表（リンク）'!R219:R239)</f>
        <v>220</v>
      </c>
      <c r="I15" s="122">
        <f>SUM('[2]集計表（リンク）'!S219:S239)</f>
        <v>20</v>
      </c>
      <c r="J15" s="123">
        <f>SUM('[2]集計表（リンク）'!T219:T239)</f>
        <v>260</v>
      </c>
      <c r="K15" s="123">
        <f>SUM('[2]集計表（リンク）'!U219:U239)</f>
        <v>53</v>
      </c>
      <c r="L15" s="123">
        <f>SUM('[2]集計表（リンク）'!V219:V239)</f>
        <v>525</v>
      </c>
      <c r="M15" s="124">
        <f>SUM('[2]集計表（リンク）'!W219:W239)</f>
        <v>350</v>
      </c>
      <c r="N15" s="122">
        <f>SUM('[2]集計表（リンク）'!J219:J239)</f>
        <v>35</v>
      </c>
      <c r="O15" s="123">
        <f>SUM('[2]集計表（リンク）'!K219:K239)</f>
        <v>524</v>
      </c>
      <c r="P15" s="123">
        <f>SUM('[2]集計表（リンク）'!L219:L239)</f>
        <v>921</v>
      </c>
      <c r="Q15" s="184">
        <f>SUM('[2]集計表（リンク）'!M219:M239)</f>
        <v>570</v>
      </c>
    </row>
    <row r="16" spans="1:17" ht="24" customHeight="1" x14ac:dyDescent="0.15">
      <c r="A16" s="318"/>
      <c r="B16" s="306" t="s">
        <v>23</v>
      </c>
      <c r="C16" s="307"/>
      <c r="D16" s="129">
        <f>'[2]① 地域別人口と世帯数'!P15</f>
        <v>521</v>
      </c>
      <c r="E16" s="122">
        <f>SUM('[2]集計表（リンク）'!O240:O249)</f>
        <v>16</v>
      </c>
      <c r="F16" s="123">
        <f>SUM('[2]集計表（リンク）'!P240:P249)</f>
        <v>127</v>
      </c>
      <c r="G16" s="123">
        <f>SUM('[2]集計表（リンク）'!Q240:Q249)</f>
        <v>116</v>
      </c>
      <c r="H16" s="124">
        <f>SUM('[2]集計表（リンク）'!R240:R249)</f>
        <v>49</v>
      </c>
      <c r="I16" s="122">
        <f>SUM('[2]集計表（リンク）'!S240:S249)</f>
        <v>13</v>
      </c>
      <c r="J16" s="123">
        <f>SUM('[2]集計表（リンク）'!T240:T249)</f>
        <v>107</v>
      </c>
      <c r="K16" s="123">
        <f>SUM('[2]集計表（リンク）'!U240:U249)</f>
        <v>34</v>
      </c>
      <c r="L16" s="123">
        <f>SUM('[2]集計表（リンク）'!V240:V249)</f>
        <v>142</v>
      </c>
      <c r="M16" s="124">
        <f>SUM('[2]集計表（リンク）'!W240:W249)</f>
        <v>78</v>
      </c>
      <c r="N16" s="122">
        <f>SUM('[2]集計表（リンク）'!J240:J249)</f>
        <v>29</v>
      </c>
      <c r="O16" s="123">
        <f>SUM('[2]集計表（リンク）'!K240:K249)</f>
        <v>234</v>
      </c>
      <c r="P16" s="123">
        <f>SUM('[2]集計表（リンク）'!L240:L249)</f>
        <v>258</v>
      </c>
      <c r="Q16" s="184">
        <f>SUM('[2]集計表（リンク）'!M240:M249)</f>
        <v>127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f>SUM('[2]集計表（リンク）'!O250:O252)</f>
        <v>0</v>
      </c>
      <c r="F17" s="123">
        <f>SUM('[2]集計表（リンク）'!P250:P252)</f>
        <v>8</v>
      </c>
      <c r="G17" s="123">
        <f>SUM('[2]集計表（リンク）'!Q250:Q252)</f>
        <v>33</v>
      </c>
      <c r="H17" s="124">
        <f>SUM('[2]集計表（リンク）'!R250:R252)</f>
        <v>19</v>
      </c>
      <c r="I17" s="122">
        <f>SUM('[2]集計表（リンク）'!S250:S252)</f>
        <v>0</v>
      </c>
      <c r="J17" s="123">
        <f>SUM('[2]集計表（リンク）'!T250:T252)</f>
        <v>11</v>
      </c>
      <c r="K17" s="123">
        <f>SUM('[2]集計表（リンク）'!U250:U252)</f>
        <v>0</v>
      </c>
      <c r="L17" s="123">
        <f>SUM('[2]集計表（リンク）'!V250:V252)</f>
        <v>47</v>
      </c>
      <c r="M17" s="124">
        <f>SUM('[2]集計表（リンク）'!W250:W252)</f>
        <v>30</v>
      </c>
      <c r="N17" s="122">
        <f>SUM('[2]集計表（リンク）'!J250:J252)</f>
        <v>0</v>
      </c>
      <c r="O17" s="123">
        <f>SUM('[2]集計表（リンク）'!K250:K252)</f>
        <v>19</v>
      </c>
      <c r="P17" s="123">
        <f>SUM('[2]集計表（リンク）'!L250:L252)</f>
        <v>80</v>
      </c>
      <c r="Q17" s="184">
        <f>SUM('[2]集計表（リンク）'!M250:M252)</f>
        <v>49</v>
      </c>
    </row>
    <row r="18" spans="1:17" ht="24" customHeight="1" x14ac:dyDescent="0.15">
      <c r="A18" s="318"/>
      <c r="B18" s="306" t="s">
        <v>25</v>
      </c>
      <c r="C18" s="307"/>
      <c r="D18" s="129">
        <f>'[2]① 地域別人口と世帯数'!P17</f>
        <v>2</v>
      </c>
      <c r="E18" s="122">
        <f>SUM('[2]集計表（リンク）'!O253)</f>
        <v>0</v>
      </c>
      <c r="F18" s="123">
        <f>SUM('[2]集計表（リンク）'!P253)</f>
        <v>0</v>
      </c>
      <c r="G18" s="123">
        <f>SUM('[2]集計表（リンク）'!Q253)</f>
        <v>1</v>
      </c>
      <c r="H18" s="124">
        <f>SUM('[2]集計表（リンク）'!R253)</f>
        <v>1</v>
      </c>
      <c r="I18" s="122">
        <f>SUM('[2]集計表（リンク）'!S253)</f>
        <v>0</v>
      </c>
      <c r="J18" s="123">
        <f>SUM('[2]集計表（リンク）'!T253)</f>
        <v>0</v>
      </c>
      <c r="K18" s="123">
        <f>SUM('[2]集計表（リンク）'!U253)</f>
        <v>0</v>
      </c>
      <c r="L18" s="123">
        <f>SUM('[2]集計表（リンク）'!V253)</f>
        <v>1</v>
      </c>
      <c r="M18" s="124">
        <f>SUM('[2]集計表（リンク）'!W253)</f>
        <v>1</v>
      </c>
      <c r="N18" s="122">
        <f>SUM('[2]集計表（リンク）'!J253)</f>
        <v>0</v>
      </c>
      <c r="O18" s="123">
        <f>SUM('[2]集計表（リンク）'!K253)</f>
        <v>0</v>
      </c>
      <c r="P18" s="123">
        <f>SUM('[2]集計表（リンク）'!L253)</f>
        <v>2</v>
      </c>
      <c r="Q18" s="184">
        <f>SUM('[2]集計表（リンク）'!M253)</f>
        <v>2</v>
      </c>
    </row>
    <row r="19" spans="1:17" ht="24" customHeight="1" x14ac:dyDescent="0.15">
      <c r="A19" s="318"/>
      <c r="B19" s="306" t="s">
        <v>26</v>
      </c>
      <c r="C19" s="307"/>
      <c r="D19" s="112">
        <f>'[2]① 地域別人口と世帯数'!P18</f>
        <v>569</v>
      </c>
      <c r="E19" s="113">
        <f>SUM('[2]集計表（リンク）'!O254:O265)</f>
        <v>7</v>
      </c>
      <c r="F19" s="114">
        <f>SUM('[2]集計表（リンク）'!P254:P265)</f>
        <v>175</v>
      </c>
      <c r="G19" s="114">
        <f>SUM('[2]集計表（リンク）'!Q254:Q265)</f>
        <v>142</v>
      </c>
      <c r="H19" s="115">
        <f>SUM('[2]集計表（リンク）'!R254:R265)</f>
        <v>88</v>
      </c>
      <c r="I19" s="113">
        <f>SUM('[2]集計表（リンク）'!S254:S265)</f>
        <v>7</v>
      </c>
      <c r="J19" s="114">
        <f>SUM('[2]集計表（リンク）'!T254:T265)</f>
        <v>47</v>
      </c>
      <c r="K19" s="114">
        <f>SUM('[2]集計表（リンク）'!U254:U265)</f>
        <v>14</v>
      </c>
      <c r="L19" s="114">
        <f>SUM('[2]集計表（リンク）'!V254:V265)</f>
        <v>191</v>
      </c>
      <c r="M19" s="115">
        <f>SUM('[2]集計表（リンク）'!W254:W265)</f>
        <v>117</v>
      </c>
      <c r="N19" s="113">
        <f>SUM('[2]集計表（リンク）'!J254:J265)</f>
        <v>14</v>
      </c>
      <c r="O19" s="114">
        <f>SUM('[2]集計表（リンク）'!K254:K265)</f>
        <v>222</v>
      </c>
      <c r="P19" s="114">
        <f>SUM('[2]集計表（リンク）'!L254:L265)</f>
        <v>333</v>
      </c>
      <c r="Q19" s="181">
        <f>SUM('[2]集計表（リンク）'!M254:M265)</f>
        <v>205</v>
      </c>
    </row>
    <row r="20" spans="1:17" ht="24" customHeight="1" x14ac:dyDescent="0.15">
      <c r="A20" s="317"/>
      <c r="B20" s="308" t="s">
        <v>27</v>
      </c>
      <c r="C20" s="309"/>
      <c r="D20" s="132">
        <f>'[2]① 地域別人口と世帯数'!P19</f>
        <v>32280</v>
      </c>
      <c r="E20" s="133">
        <f t="shared" ref="E20:Q20" si="0">E7+E8+E11+E12+E14+E15+E16+E17+E18+E19</f>
        <v>1336</v>
      </c>
      <c r="F20" s="134">
        <f t="shared" si="0"/>
        <v>7964</v>
      </c>
      <c r="G20" s="134">
        <f t="shared" si="0"/>
        <v>5629</v>
      </c>
      <c r="H20" s="135">
        <f t="shared" si="0"/>
        <v>3022</v>
      </c>
      <c r="I20" s="133">
        <f t="shared" si="0"/>
        <v>1313</v>
      </c>
      <c r="J20" s="134">
        <f t="shared" si="0"/>
        <v>7948</v>
      </c>
      <c r="K20" s="134">
        <f t="shared" si="0"/>
        <v>2176</v>
      </c>
      <c r="L20" s="187">
        <f t="shared" si="0"/>
        <v>8090</v>
      </c>
      <c r="M20" s="135">
        <f t="shared" si="0"/>
        <v>5109</v>
      </c>
      <c r="N20" s="133">
        <f t="shared" si="0"/>
        <v>2649</v>
      </c>
      <c r="O20" s="134">
        <f t="shared" si="0"/>
        <v>15912</v>
      </c>
      <c r="P20" s="187">
        <f t="shared" si="0"/>
        <v>13719</v>
      </c>
      <c r="Q20" s="188">
        <f t="shared" si="0"/>
        <v>8131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f>'[2]① 地域別人口と世帯数'!P20</f>
        <v>686</v>
      </c>
      <c r="E21" s="106">
        <f>SUM('[2]集計表（リンク）'!O266:O280)</f>
        <v>13</v>
      </c>
      <c r="F21" s="107">
        <f>SUM('[2]集計表（リンク）'!P266:P280)</f>
        <v>147</v>
      </c>
      <c r="G21" s="107">
        <f>SUM('[2]集計表（リンク）'!Q266:Q280)</f>
        <v>170</v>
      </c>
      <c r="H21" s="108">
        <f>SUM('[2]集計表（リンク）'!R266:R280)</f>
        <v>91</v>
      </c>
      <c r="I21" s="106">
        <f>SUM('[2]集計表（リンク）'!S266:S280)</f>
        <v>15</v>
      </c>
      <c r="J21" s="107">
        <f>SUM('[2]集計表（リンク）'!T266:T280)</f>
        <v>119</v>
      </c>
      <c r="K21" s="107">
        <f>SUM('[2]集計表（リンク）'!U266:U280)</f>
        <v>30</v>
      </c>
      <c r="L21" s="107">
        <f>SUM('[2]集計表（リンク）'!V266:V280)</f>
        <v>222</v>
      </c>
      <c r="M21" s="108">
        <f>SUM('[2]集計表（リンク）'!W266:W280)</f>
        <v>156</v>
      </c>
      <c r="N21" s="106">
        <f>SUM('[2]集計表（リンク）'!J266:J280)</f>
        <v>28</v>
      </c>
      <c r="O21" s="107">
        <f>SUM('[2]集計表（リンク）'!K266:K280)</f>
        <v>266</v>
      </c>
      <c r="P21" s="107">
        <f>SUM('[2]集計表（リンク）'!L266:L280)</f>
        <v>392</v>
      </c>
      <c r="Q21" s="178">
        <f>SUM('[2]集計表（リンク）'!M266:M280)</f>
        <v>247</v>
      </c>
    </row>
    <row r="22" spans="1:17" ht="24" customHeight="1" x14ac:dyDescent="0.15">
      <c r="A22" s="317"/>
      <c r="B22" s="308" t="s">
        <v>27</v>
      </c>
      <c r="C22" s="309"/>
      <c r="D22" s="140">
        <f>'[2]① 地域別人口と世帯数'!P21</f>
        <v>686</v>
      </c>
      <c r="E22" s="141">
        <f t="shared" ref="E22:M22" si="1">E21</f>
        <v>13</v>
      </c>
      <c r="F22" s="142">
        <f>F21</f>
        <v>147</v>
      </c>
      <c r="G22" s="142">
        <f t="shared" si="1"/>
        <v>170</v>
      </c>
      <c r="H22" s="143">
        <f t="shared" si="1"/>
        <v>91</v>
      </c>
      <c r="I22" s="141">
        <f t="shared" si="1"/>
        <v>15</v>
      </c>
      <c r="J22" s="142">
        <f t="shared" si="1"/>
        <v>119</v>
      </c>
      <c r="K22" s="142">
        <f>K21</f>
        <v>30</v>
      </c>
      <c r="L22" s="142">
        <f t="shared" si="1"/>
        <v>222</v>
      </c>
      <c r="M22" s="143">
        <f t="shared" si="1"/>
        <v>156</v>
      </c>
      <c r="N22" s="141">
        <f>N21</f>
        <v>28</v>
      </c>
      <c r="O22" s="142">
        <f>O21</f>
        <v>266</v>
      </c>
      <c r="P22" s="142">
        <f>P21</f>
        <v>392</v>
      </c>
      <c r="Q22" s="189">
        <f>Q21</f>
        <v>247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f>'[2]① 地域別人口と世帯数'!P22</f>
        <v>700</v>
      </c>
      <c r="E23" s="148">
        <f>SUM('[2]集計表（リンク）'!O281:O305)</f>
        <v>9</v>
      </c>
      <c r="F23" s="148">
        <f>SUM('[2]集計表（リンク）'!P281:P305)</f>
        <v>145</v>
      </c>
      <c r="G23" s="149">
        <f>SUM('[2]集計表（リンク）'!Q281:Q305)</f>
        <v>177</v>
      </c>
      <c r="H23" s="150">
        <f>SUM('[2]集計表（リンク）'!R281:R305)</f>
        <v>93</v>
      </c>
      <c r="I23" s="148">
        <f>SUM('[2]集計表（リンク）'!S281:S305)</f>
        <v>11</v>
      </c>
      <c r="J23" s="149">
        <f>SUM('[2]集計表（リンク）'!T281:T305)</f>
        <v>143</v>
      </c>
      <c r="K23" s="149">
        <f>SUM('[2]集計表（リンク）'!U281:U305)</f>
        <v>40</v>
      </c>
      <c r="L23" s="149">
        <f>SUM('[2]集計表（リンク）'!V281:V305)</f>
        <v>215</v>
      </c>
      <c r="M23" s="150">
        <f>SUM('[2]集計表（リンク）'!W281:W305)</f>
        <v>136</v>
      </c>
      <c r="N23" s="148">
        <f>SUM('[2]集計表（リンク）'!J281:J305)</f>
        <v>20</v>
      </c>
      <c r="O23" s="149">
        <f>SUM('[2]集計表（リンク）'!K281:K305)</f>
        <v>288</v>
      </c>
      <c r="P23" s="149">
        <f>SUM('[2]集計表（リンク）'!L281:L305)</f>
        <v>392</v>
      </c>
      <c r="Q23" s="190">
        <f>SUM('[2]集計表（リンク）'!M281:M305)</f>
        <v>229</v>
      </c>
    </row>
    <row r="24" spans="1:17" ht="24" customHeight="1" x14ac:dyDescent="0.15">
      <c r="A24" s="318"/>
      <c r="B24" s="306" t="s">
        <v>32</v>
      </c>
      <c r="C24" s="307"/>
      <c r="D24" s="129">
        <f>'[2]① 地域別人口と世帯数'!P23</f>
        <v>1402</v>
      </c>
      <c r="E24" s="122">
        <f>SUM('[2]集計表（リンク）'!O306:O334)</f>
        <v>38</v>
      </c>
      <c r="F24" s="122">
        <f>SUM('[2]集計表（リンク）'!P306:P334)</f>
        <v>283</v>
      </c>
      <c r="G24" s="123">
        <f>SUM('[2]集計表（リンク）'!Q306:Q334)</f>
        <v>336</v>
      </c>
      <c r="H24" s="124">
        <f>SUM('[2]集計表（リンク）'!R306:R334)</f>
        <v>195</v>
      </c>
      <c r="I24" s="122">
        <f>SUM('[2]集計表（リンク）'!S306:S334)</f>
        <v>39</v>
      </c>
      <c r="J24" s="123">
        <f>SUM('[2]集計表（リンク）'!T306:T334)</f>
        <v>283</v>
      </c>
      <c r="K24" s="123">
        <f>SUM('[2]集計表（リンク）'!U306:U334)</f>
        <v>64</v>
      </c>
      <c r="L24" s="123">
        <f>SUM('[2]集計表（リンク）'!V306:V334)</f>
        <v>423</v>
      </c>
      <c r="M24" s="124">
        <f>SUM('[2]集計表（リンク）'!W306:W334)</f>
        <v>285</v>
      </c>
      <c r="N24" s="122">
        <f>SUM('[2]集計表（リンク）'!J306:J334)</f>
        <v>77</v>
      </c>
      <c r="O24" s="123">
        <f>SUM('[2]集計表（リンク）'!K306:K334)</f>
        <v>566</v>
      </c>
      <c r="P24" s="123">
        <f>SUM('[2]集計表（リンク）'!L306:L334)</f>
        <v>759</v>
      </c>
      <c r="Q24" s="184">
        <f>SUM('[2]集計表（リンク）'!M306:M334)</f>
        <v>480</v>
      </c>
    </row>
    <row r="25" spans="1:17" ht="24" customHeight="1" x14ac:dyDescent="0.15">
      <c r="A25" s="317"/>
      <c r="B25" s="308" t="s">
        <v>27</v>
      </c>
      <c r="C25" s="309"/>
      <c r="D25" s="140">
        <f>'[2]① 地域別人口と世帯数'!P24</f>
        <v>2102</v>
      </c>
      <c r="E25" s="141">
        <f t="shared" ref="E25:M25" si="2">SUM(E23:E24)</f>
        <v>47</v>
      </c>
      <c r="F25" s="142">
        <f t="shared" si="2"/>
        <v>428</v>
      </c>
      <c r="G25" s="142">
        <f t="shared" si="2"/>
        <v>513</v>
      </c>
      <c r="H25" s="143">
        <f t="shared" si="2"/>
        <v>288</v>
      </c>
      <c r="I25" s="141">
        <f t="shared" si="2"/>
        <v>50</v>
      </c>
      <c r="J25" s="142">
        <f t="shared" si="2"/>
        <v>426</v>
      </c>
      <c r="K25" s="142">
        <f>SUM(K23:K24)</f>
        <v>104</v>
      </c>
      <c r="L25" s="142">
        <f t="shared" si="2"/>
        <v>638</v>
      </c>
      <c r="M25" s="143">
        <f t="shared" si="2"/>
        <v>421</v>
      </c>
      <c r="N25" s="141">
        <f>SUM(N23:N24)</f>
        <v>97</v>
      </c>
      <c r="O25" s="142">
        <f>SUM(O23:O24)</f>
        <v>854</v>
      </c>
      <c r="P25" s="142">
        <f>SUM(P23:P24)</f>
        <v>1151</v>
      </c>
      <c r="Q25" s="189">
        <f>SUM(Q23:Q24)</f>
        <v>709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f>'[2]① 地域別人口と世帯数'!P25</f>
        <v>707</v>
      </c>
      <c r="E26" s="113">
        <f>SUM('[2]集計表（リンク）'!O335:O367)</f>
        <v>20</v>
      </c>
      <c r="F26" s="114">
        <f>SUM('[2]集計表（リンク）'!P335:P367)</f>
        <v>121</v>
      </c>
      <c r="G26" s="114">
        <f>SUM('[2]集計表（リンク）'!Q335:Q367)</f>
        <v>191</v>
      </c>
      <c r="H26" s="115">
        <f>SUM('[2]集計表（リンク）'!R335:R367)</f>
        <v>104</v>
      </c>
      <c r="I26" s="113">
        <f>SUM('[2]集計表（リンク）'!S335:S367)</f>
        <v>16</v>
      </c>
      <c r="J26" s="114">
        <f>SUM('[2]集計表（リンク）'!T335:T367)</f>
        <v>116</v>
      </c>
      <c r="K26" s="114">
        <f>SUM('[2]集計表（リンク）'!U335:U367)</f>
        <v>22</v>
      </c>
      <c r="L26" s="114">
        <f>SUM('[2]集計表（リンク）'!V335:V367)</f>
        <v>243</v>
      </c>
      <c r="M26" s="115">
        <f>SUM('[2]集計表（リンク）'!W335:W367)</f>
        <v>164</v>
      </c>
      <c r="N26" s="113">
        <f>SUM('[2]集計表（リンク）'!J335:J367)</f>
        <v>36</v>
      </c>
      <c r="O26" s="114">
        <f>SUM('[2]集計表（リンク）'!K335:K367)</f>
        <v>237</v>
      </c>
      <c r="P26" s="114">
        <f>SUM('[2]集計表（リンク）'!L335:L367)</f>
        <v>434</v>
      </c>
      <c r="Q26" s="181">
        <f>SUM('[2]集計表（リンク）'!M335:M367)</f>
        <v>268</v>
      </c>
    </row>
    <row r="27" spans="1:17" ht="24" customHeight="1" x14ac:dyDescent="0.15">
      <c r="A27" s="318"/>
      <c r="B27" s="306" t="s">
        <v>35</v>
      </c>
      <c r="C27" s="307"/>
      <c r="D27" s="129">
        <f>'[2]① 地域別人口と世帯数'!P26</f>
        <v>400</v>
      </c>
      <c r="E27" s="122">
        <f>SUM('[2]集計表（リンク）'!O368:O387)</f>
        <v>3</v>
      </c>
      <c r="F27" s="123">
        <f>SUM('[2]集計表（リンク）'!P368:P387)</f>
        <v>84</v>
      </c>
      <c r="G27" s="123">
        <f>SUM('[2]集計表（リンク）'!Q368:Q387)</f>
        <v>113</v>
      </c>
      <c r="H27" s="124">
        <f>SUM('[2]集計表（リンク）'!R368:R387)</f>
        <v>66</v>
      </c>
      <c r="I27" s="122">
        <f>SUM('[2]集計表（リンク）'!S368:S387)</f>
        <v>3</v>
      </c>
      <c r="J27" s="123">
        <f>SUM('[2]集計表（リンク）'!T368:T387)</f>
        <v>60</v>
      </c>
      <c r="K27" s="123">
        <f>SUM('[2]集計表（リンク）'!U368:U387)</f>
        <v>9</v>
      </c>
      <c r="L27" s="123">
        <f>SUM('[2]集計表（リンク）'!V368:V387)</f>
        <v>137</v>
      </c>
      <c r="M27" s="124">
        <f>SUM('[2]集計表（リンク）'!W368:W387)</f>
        <v>95</v>
      </c>
      <c r="N27" s="122">
        <f>SUM('[2]集計表（リンク）'!J368:J387)</f>
        <v>6</v>
      </c>
      <c r="O27" s="123">
        <f>SUM('[2]集計表（リンク）'!K368:K387)</f>
        <v>144</v>
      </c>
      <c r="P27" s="123">
        <f>SUM('[2]集計表（リンク）'!L368:L387)</f>
        <v>250</v>
      </c>
      <c r="Q27" s="184">
        <f>SUM('[2]集計表（リンク）'!M368:M387)</f>
        <v>161</v>
      </c>
    </row>
    <row r="28" spans="1:17" ht="24" customHeight="1" x14ac:dyDescent="0.15">
      <c r="A28" s="317"/>
      <c r="B28" s="308" t="s">
        <v>36</v>
      </c>
      <c r="C28" s="309"/>
      <c r="D28" s="132">
        <f>'[2]① 地域別人口と世帯数'!P27</f>
        <v>1107</v>
      </c>
      <c r="E28" s="154">
        <f t="shared" ref="E28:M28" si="3">SUM(E26:E27)</f>
        <v>23</v>
      </c>
      <c r="F28" s="155">
        <f t="shared" si="3"/>
        <v>205</v>
      </c>
      <c r="G28" s="155">
        <f t="shared" si="3"/>
        <v>304</v>
      </c>
      <c r="H28" s="156">
        <f t="shared" si="3"/>
        <v>170</v>
      </c>
      <c r="I28" s="154">
        <f t="shared" si="3"/>
        <v>19</v>
      </c>
      <c r="J28" s="155">
        <f t="shared" si="3"/>
        <v>176</v>
      </c>
      <c r="K28" s="155">
        <f>SUM(K26:K27)</f>
        <v>31</v>
      </c>
      <c r="L28" s="155">
        <f t="shared" si="3"/>
        <v>380</v>
      </c>
      <c r="M28" s="156">
        <f t="shared" si="3"/>
        <v>259</v>
      </c>
      <c r="N28" s="154">
        <f>SUM(N26:N27)</f>
        <v>42</v>
      </c>
      <c r="O28" s="155">
        <f>SUM(O26:O27)</f>
        <v>381</v>
      </c>
      <c r="P28" s="155">
        <f>SUM(P26:P27)</f>
        <v>684</v>
      </c>
      <c r="Q28" s="191">
        <f>SUM(Q26:Q27)</f>
        <v>429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f>'[2]① 地域別人口と世帯数'!P28</f>
        <v>1604</v>
      </c>
      <c r="E29" s="113">
        <f>SUM('[2]集計表（リンク）'!O388:O416)</f>
        <v>40</v>
      </c>
      <c r="F29" s="114">
        <f>SUM('[2]集計表（リンク）'!P388:P416)</f>
        <v>335</v>
      </c>
      <c r="G29" s="114">
        <f>SUM('[2]集計表（リンク）'!Q388:Q416)</f>
        <v>377</v>
      </c>
      <c r="H29" s="115">
        <f>SUM('[2]集計表（リンク）'!R388:R416)</f>
        <v>219</v>
      </c>
      <c r="I29" s="113">
        <f>SUM('[2]集計表（リンク）'!S388:S416)</f>
        <v>40</v>
      </c>
      <c r="J29" s="114">
        <f>SUM('[2]集計表（リンク）'!T388:T416)</f>
        <v>307</v>
      </c>
      <c r="K29" s="114">
        <f>SUM('[2]集計表（リンク）'!U388:U416)</f>
        <v>57</v>
      </c>
      <c r="L29" s="114">
        <f>SUM('[2]集計表（リンク）'!V388:V416)</f>
        <v>505</v>
      </c>
      <c r="M29" s="115">
        <f>SUM('[2]集計表（リンク）'!W388:W416)</f>
        <v>342</v>
      </c>
      <c r="N29" s="113">
        <f>SUM('[2]集計表（リンク）'!J388:J416)</f>
        <v>80</v>
      </c>
      <c r="O29" s="114">
        <f>SUM('[2]集計表（リンク）'!K388:K416)</f>
        <v>642</v>
      </c>
      <c r="P29" s="114">
        <f>SUM('[2]集計表（リンク）'!L388:L416)</f>
        <v>882</v>
      </c>
      <c r="Q29" s="181">
        <f>SUM('[2]集計表（リンク）'!M388:M416)</f>
        <v>561</v>
      </c>
    </row>
    <row r="30" spans="1:17" ht="24" customHeight="1" x14ac:dyDescent="0.15">
      <c r="A30" s="311"/>
      <c r="B30" s="306" t="s">
        <v>39</v>
      </c>
      <c r="C30" s="307"/>
      <c r="D30" s="129">
        <f>'[2]① 地域別人口と世帯数'!P29</f>
        <v>383</v>
      </c>
      <c r="E30" s="122">
        <f>SUM('[2]集計表（リンク）'!O417:O429)</f>
        <v>5</v>
      </c>
      <c r="F30" s="123">
        <f>SUM('[2]集計表（リンク）'!P417:P429)</f>
        <v>53</v>
      </c>
      <c r="G30" s="123">
        <f>SUM('[2]集計表（リンク）'!Q417:Q429)</f>
        <v>124</v>
      </c>
      <c r="H30" s="124">
        <f>SUM('[2]集計表（リンク）'!R417:R429)</f>
        <v>70</v>
      </c>
      <c r="I30" s="122">
        <f>SUM('[2]集計表（リンク）'!S417:S429)</f>
        <v>6</v>
      </c>
      <c r="J30" s="123">
        <f>SUM('[2]集計表（リンク）'!T417:T429)</f>
        <v>51</v>
      </c>
      <c r="K30" s="123">
        <f>SUM('[2]集計表（リンク）'!U417:U429)</f>
        <v>11</v>
      </c>
      <c r="L30" s="123">
        <f>SUM('[2]集計表（リンク）'!V417:V429)</f>
        <v>144</v>
      </c>
      <c r="M30" s="124">
        <f>SUM('[2]集計表（リンク）'!W417:W429)</f>
        <v>96</v>
      </c>
      <c r="N30" s="122">
        <f>SUM('[2]集計表（リンク）'!J417:J429)</f>
        <v>11</v>
      </c>
      <c r="O30" s="123">
        <f>SUM('[2]集計表（リンク）'!K417:K429)</f>
        <v>104</v>
      </c>
      <c r="P30" s="123">
        <f>SUM('[2]集計表（リンク）'!L417:L429)</f>
        <v>268</v>
      </c>
      <c r="Q30" s="184">
        <f>SUM('[2]集計表（リンク）'!M417:M429)</f>
        <v>166</v>
      </c>
    </row>
    <row r="31" spans="1:17" ht="24" customHeight="1" x14ac:dyDescent="0.15">
      <c r="A31" s="312"/>
      <c r="B31" s="308" t="s">
        <v>36</v>
      </c>
      <c r="C31" s="309"/>
      <c r="D31" s="132">
        <f>'[2]① 地域別人口と世帯数'!P30</f>
        <v>1987</v>
      </c>
      <c r="E31" s="154">
        <f t="shared" ref="E31:M31" si="4">SUM(E29:E30)</f>
        <v>45</v>
      </c>
      <c r="F31" s="155">
        <f t="shared" si="4"/>
        <v>388</v>
      </c>
      <c r="G31" s="155">
        <f t="shared" si="4"/>
        <v>501</v>
      </c>
      <c r="H31" s="156">
        <f t="shared" si="4"/>
        <v>289</v>
      </c>
      <c r="I31" s="154">
        <f t="shared" si="4"/>
        <v>46</v>
      </c>
      <c r="J31" s="155">
        <f t="shared" si="4"/>
        <v>358</v>
      </c>
      <c r="K31" s="155">
        <f>SUM(K29:K30)</f>
        <v>68</v>
      </c>
      <c r="L31" s="155">
        <f t="shared" si="4"/>
        <v>649</v>
      </c>
      <c r="M31" s="156">
        <f t="shared" si="4"/>
        <v>438</v>
      </c>
      <c r="N31" s="154">
        <f>SUM(N29:N30)</f>
        <v>91</v>
      </c>
      <c r="O31" s="155">
        <f>SUM(O29:O30)</f>
        <v>746</v>
      </c>
      <c r="P31" s="155">
        <f>SUM(P29:P30)</f>
        <v>1150</v>
      </c>
      <c r="Q31" s="191">
        <f>SUM(Q29:Q30)</f>
        <v>727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f>'[2]① 地域別人口と世帯数'!P31</f>
        <v>775</v>
      </c>
      <c r="E32" s="113">
        <f>SUM('[2]集計表（リンク）'!O430:O450)</f>
        <v>19</v>
      </c>
      <c r="F32" s="114">
        <f>SUM('[2]集計表（リンク）'!P430:P450)</f>
        <v>166</v>
      </c>
      <c r="G32" s="114">
        <f>SUM('[2]集計表（リンク）'!Q430:Q450)</f>
        <v>184</v>
      </c>
      <c r="H32" s="115">
        <f>SUM('[2]集計表（リンク）'!R430:R450)</f>
        <v>99</v>
      </c>
      <c r="I32" s="113">
        <f>SUM('[2]集計表（リンク）'!S430:S450)</f>
        <v>13</v>
      </c>
      <c r="J32" s="114">
        <f>SUM('[2]集計表（リンク）'!T430:T450)</f>
        <v>136</v>
      </c>
      <c r="K32" s="114">
        <f>SUM('[2]集計表（リンク）'!U430:U450)</f>
        <v>19</v>
      </c>
      <c r="L32" s="114">
        <f>SUM('[2]集計表（リンク）'!V430:V450)</f>
        <v>257</v>
      </c>
      <c r="M32" s="115">
        <f>SUM('[2]集計表（リンク）'!W430:W450)</f>
        <v>174</v>
      </c>
      <c r="N32" s="113">
        <f>SUM('[2]集計表（リンク）'!J430:J450)</f>
        <v>32</v>
      </c>
      <c r="O32" s="114">
        <f>SUM('[2]集計表（リンク）'!K430:K450)</f>
        <v>302</v>
      </c>
      <c r="P32" s="114">
        <f>SUM('[2]集計表（リンク）'!L430:L450)</f>
        <v>441</v>
      </c>
      <c r="Q32" s="181">
        <f>SUM('[2]集計表（リンク）'!M430:M450)</f>
        <v>273</v>
      </c>
    </row>
    <row r="33" spans="1:17" ht="24" customHeight="1" x14ac:dyDescent="0.15">
      <c r="A33" s="302"/>
      <c r="B33" s="306" t="s">
        <v>42</v>
      </c>
      <c r="C33" s="307"/>
      <c r="D33" s="129">
        <f>'[2]① 地域別人口と世帯数'!P32</f>
        <v>514</v>
      </c>
      <c r="E33" s="122">
        <f>SUM('[2]集計表（リンク）'!O451:O461)</f>
        <v>14</v>
      </c>
      <c r="F33" s="123">
        <f>SUM('[2]集計表（リンク）'!P451:P461)</f>
        <v>97</v>
      </c>
      <c r="G33" s="123">
        <f>SUM('[2]集計表（リンク）'!Q451:Q461)</f>
        <v>142</v>
      </c>
      <c r="H33" s="124">
        <f>SUM('[2]集計表（リンク）'!R451:R461)</f>
        <v>86</v>
      </c>
      <c r="I33" s="122">
        <f>SUM('[2]集計表（リンク）'!S451:S461)</f>
        <v>12</v>
      </c>
      <c r="J33" s="123">
        <f>SUM('[2]集計表（リンク）'!T451:T461)</f>
        <v>90</v>
      </c>
      <c r="K33" s="123">
        <f>SUM('[2]集計表（リンク）'!U451:U461)</f>
        <v>13</v>
      </c>
      <c r="L33" s="123">
        <f>SUM('[2]集計表（リンク）'!V451:V461)</f>
        <v>159</v>
      </c>
      <c r="M33" s="124">
        <f>SUM('[2]集計表（リンク）'!W451:W461)</f>
        <v>104</v>
      </c>
      <c r="N33" s="122">
        <f>SUM('[2]集計表（リンク）'!J451:J461)</f>
        <v>26</v>
      </c>
      <c r="O33" s="123">
        <f>SUM('[2]集計表（リンク）'!K451:K461)</f>
        <v>187</v>
      </c>
      <c r="P33" s="123">
        <f>SUM('[2]集計表（リンク）'!L451:L461)</f>
        <v>301</v>
      </c>
      <c r="Q33" s="184">
        <f>SUM('[2]集計表（リンク）'!M451:M461)</f>
        <v>190</v>
      </c>
    </row>
    <row r="34" spans="1:17" ht="24" customHeight="1" x14ac:dyDescent="0.15">
      <c r="A34" s="303"/>
      <c r="B34" s="308" t="s">
        <v>36</v>
      </c>
      <c r="C34" s="309"/>
      <c r="D34" s="132">
        <f>'[2]① 地域別人口と世帯数'!P33</f>
        <v>1289</v>
      </c>
      <c r="E34" s="154">
        <f t="shared" ref="E34:M34" si="5">SUM(E32:E33)</f>
        <v>33</v>
      </c>
      <c r="F34" s="155">
        <f t="shared" si="5"/>
        <v>263</v>
      </c>
      <c r="G34" s="155">
        <f t="shared" si="5"/>
        <v>326</v>
      </c>
      <c r="H34" s="156">
        <f t="shared" si="5"/>
        <v>185</v>
      </c>
      <c r="I34" s="154">
        <f t="shared" si="5"/>
        <v>25</v>
      </c>
      <c r="J34" s="155">
        <f t="shared" si="5"/>
        <v>226</v>
      </c>
      <c r="K34" s="155">
        <f>SUM(K32:K33)</f>
        <v>32</v>
      </c>
      <c r="L34" s="155">
        <f t="shared" si="5"/>
        <v>416</v>
      </c>
      <c r="M34" s="156">
        <f t="shared" si="5"/>
        <v>278</v>
      </c>
      <c r="N34" s="154">
        <f>SUM(N32:N33)</f>
        <v>58</v>
      </c>
      <c r="O34" s="155">
        <f>SUM(O32:O33)</f>
        <v>489</v>
      </c>
      <c r="P34" s="155">
        <f>SUM(P32:P33)</f>
        <v>742</v>
      </c>
      <c r="Q34" s="191">
        <f>SUM(Q32:Q33)</f>
        <v>463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f>'[2]① 地域別人口と世帯数'!P34</f>
        <v>662</v>
      </c>
      <c r="E35" s="106">
        <f>SUM('[2]集計表（リンク）'!O462:O487)</f>
        <v>12</v>
      </c>
      <c r="F35" s="107">
        <f>SUM('[2]集計表（リンク）'!P462:P487)</f>
        <v>127</v>
      </c>
      <c r="G35" s="107">
        <f>SUM('[2]集計表（リンク）'!Q462:Q487)</f>
        <v>169</v>
      </c>
      <c r="H35" s="108">
        <f>SUM('[2]集計表（リンク）'!R462:R487)</f>
        <v>98</v>
      </c>
      <c r="I35" s="106">
        <f>SUM('[2]集計表（リンク）'!S462:S487)</f>
        <v>12</v>
      </c>
      <c r="J35" s="107">
        <f>SUM('[2]集計表（リンク）'!T462:T487)</f>
        <v>106</v>
      </c>
      <c r="K35" s="107">
        <f>SUM('[2]集計表（リンク）'!U462:U487)</f>
        <v>16</v>
      </c>
      <c r="L35" s="107">
        <f>SUM('[2]集計表（リンク）'!V462:V487)</f>
        <v>236</v>
      </c>
      <c r="M35" s="108">
        <f>SUM('[2]集計表（リンク）'!W462:W487)</f>
        <v>159</v>
      </c>
      <c r="N35" s="106">
        <f>SUM('[2]集計表（リンク）'!J462:J487)</f>
        <v>24</v>
      </c>
      <c r="O35" s="107">
        <f>SUM('[2]集計表（リンク）'!K462:K487)</f>
        <v>233</v>
      </c>
      <c r="P35" s="107">
        <f>SUM('[2]集計表（リンク）'!L462:L487)</f>
        <v>405</v>
      </c>
      <c r="Q35" s="178">
        <f>SUM('[2]集計表（リンク）'!M462:M487)</f>
        <v>257</v>
      </c>
    </row>
    <row r="36" spans="1:17" ht="24" customHeight="1" x14ac:dyDescent="0.15">
      <c r="A36" s="311"/>
      <c r="B36" s="306" t="s">
        <v>45</v>
      </c>
      <c r="C36" s="307"/>
      <c r="D36" s="129">
        <f>'[2]① 地域別人口と世帯数'!P35</f>
        <v>596</v>
      </c>
      <c r="E36" s="122">
        <f>SUM('[2]集計表（リンク）'!O488:O508)</f>
        <v>12</v>
      </c>
      <c r="F36" s="123">
        <f>SUM('[2]集計表（リンク）'!P488:P508)</f>
        <v>107</v>
      </c>
      <c r="G36" s="123">
        <f>SUM('[2]集計表（リンク）'!Q488:Q508)</f>
        <v>164</v>
      </c>
      <c r="H36" s="124">
        <f>SUM('[2]集計表（リンク）'!R488:R508)</f>
        <v>78</v>
      </c>
      <c r="I36" s="122">
        <f>SUM('[2]集計表（リンク）'!S488:S508)</f>
        <v>14</v>
      </c>
      <c r="J36" s="123">
        <f>SUM('[2]集計表（リンク）'!T488:T508)</f>
        <v>108</v>
      </c>
      <c r="K36" s="123">
        <f>SUM('[2]集計表（リンク）'!U488:U508)</f>
        <v>24</v>
      </c>
      <c r="L36" s="123">
        <f>SUM('[2]集計表（リンク）'!V488:V508)</f>
        <v>191</v>
      </c>
      <c r="M36" s="124">
        <f>SUM('[2]集計表（リンク）'!W488:W508)</f>
        <v>119</v>
      </c>
      <c r="N36" s="122">
        <f>SUM('[2]集計表（リンク）'!J488:J508)</f>
        <v>26</v>
      </c>
      <c r="O36" s="123">
        <f>SUM('[2]集計表（リンク）'!K488:K508)</f>
        <v>215</v>
      </c>
      <c r="P36" s="123">
        <f>SUM('[2]集計表（リンク）'!L488:L508)</f>
        <v>355</v>
      </c>
      <c r="Q36" s="184">
        <f>SUM('[2]集計表（リンク）'!M488:M508)</f>
        <v>197</v>
      </c>
    </row>
    <row r="37" spans="1:17" ht="24" customHeight="1" x14ac:dyDescent="0.15">
      <c r="A37" s="312"/>
      <c r="B37" s="308" t="s">
        <v>36</v>
      </c>
      <c r="C37" s="309"/>
      <c r="D37" s="132">
        <f>'[2]① 地域別人口と世帯数'!P36</f>
        <v>1258</v>
      </c>
      <c r="E37" s="154">
        <f t="shared" ref="E37:M37" si="6">SUM(E35:E36)</f>
        <v>24</v>
      </c>
      <c r="F37" s="155">
        <f t="shared" si="6"/>
        <v>234</v>
      </c>
      <c r="G37" s="155">
        <f t="shared" si="6"/>
        <v>333</v>
      </c>
      <c r="H37" s="156">
        <f t="shared" si="6"/>
        <v>176</v>
      </c>
      <c r="I37" s="154">
        <f t="shared" si="6"/>
        <v>26</v>
      </c>
      <c r="J37" s="155">
        <f t="shared" si="6"/>
        <v>214</v>
      </c>
      <c r="K37" s="155">
        <f>SUM(K35:K36)</f>
        <v>40</v>
      </c>
      <c r="L37" s="155">
        <f t="shared" si="6"/>
        <v>427</v>
      </c>
      <c r="M37" s="156">
        <f t="shared" si="6"/>
        <v>278</v>
      </c>
      <c r="N37" s="154">
        <f>SUM(N35:N36)</f>
        <v>50</v>
      </c>
      <c r="O37" s="155">
        <f>SUM(O35:O36)</f>
        <v>448</v>
      </c>
      <c r="P37" s="155">
        <f>SUM(P35:P36)</f>
        <v>760</v>
      </c>
      <c r="Q37" s="191">
        <f>SUM(Q35:Q36)</f>
        <v>454</v>
      </c>
    </row>
    <row r="38" spans="1:17" ht="24" customHeight="1" thickBot="1" x14ac:dyDescent="0.2">
      <c r="A38" s="313" t="s">
        <v>46</v>
      </c>
      <c r="B38" s="314"/>
      <c r="C38" s="315"/>
      <c r="D38" s="192">
        <f>'[2]① 地域別人口と世帯数'!P37</f>
        <v>40709</v>
      </c>
      <c r="E38" s="193">
        <f t="shared" ref="E38:M38" si="7">E20+E22+E25+E28+E31+E34+E37</f>
        <v>1521</v>
      </c>
      <c r="F38" s="194">
        <f>F20+F22+F25+F28+F31+F34+F37</f>
        <v>9629</v>
      </c>
      <c r="G38" s="194">
        <f>G20+G22+G25+G28+G31+G34+G37</f>
        <v>7776</v>
      </c>
      <c r="H38" s="195">
        <f t="shared" si="7"/>
        <v>4221</v>
      </c>
      <c r="I38" s="193">
        <f t="shared" si="7"/>
        <v>1494</v>
      </c>
      <c r="J38" s="194">
        <f t="shared" si="7"/>
        <v>9467</v>
      </c>
      <c r="K38" s="194">
        <f>K20+K22+K25+K28+K31+K34+K37</f>
        <v>2481</v>
      </c>
      <c r="L38" s="194">
        <f t="shared" si="7"/>
        <v>10822</v>
      </c>
      <c r="M38" s="195">
        <f t="shared" si="7"/>
        <v>6939</v>
      </c>
      <c r="N38" s="193">
        <f>N20+N22+N25+N28+N31+N34+N37</f>
        <v>3015</v>
      </c>
      <c r="O38" s="194">
        <f>O20+O22+O25+O28+O31+O34+O37</f>
        <v>19096</v>
      </c>
      <c r="P38" s="194">
        <f>P20+P22+P25+P28+P31+P34+P37</f>
        <v>18598</v>
      </c>
      <c r="Q38" s="196">
        <f>Q20+Q22+Q25+Q28+Q31+Q34+Q37</f>
        <v>11160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sheetProtection sheet="1" objects="1" scenarios="1"/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3E67-4D1B-44A4-9FFA-AD13FF2218EA}">
  <sheetPr>
    <tabColor rgb="FFFFFF00"/>
  </sheetPr>
  <dimension ref="A1:S41"/>
  <sheetViews>
    <sheetView zoomScale="115" zoomScaleNormal="115" workbookViewId="0">
      <selection activeCell="J6" sqref="J6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77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7168</v>
      </c>
      <c r="E6" s="14" t="s">
        <v>11</v>
      </c>
      <c r="F6" s="15">
        <v>123</v>
      </c>
      <c r="G6" s="16" t="s">
        <v>12</v>
      </c>
      <c r="H6" s="17">
        <v>6152</v>
      </c>
      <c r="I6" s="18" t="s">
        <v>13</v>
      </c>
      <c r="J6" s="19">
        <v>52</v>
      </c>
      <c r="K6" s="20" t="s">
        <v>14</v>
      </c>
      <c r="L6" s="17">
        <v>7303</v>
      </c>
      <c r="M6" s="18" t="s">
        <v>13</v>
      </c>
      <c r="N6" s="19">
        <v>114</v>
      </c>
      <c r="O6" s="20" t="s">
        <v>14</v>
      </c>
      <c r="P6" s="17">
        <v>13455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5121</v>
      </c>
      <c r="E7" s="22" t="s">
        <v>13</v>
      </c>
      <c r="F7" s="23">
        <v>103</v>
      </c>
      <c r="G7" s="24" t="s">
        <v>14</v>
      </c>
      <c r="H7" s="25">
        <v>4429</v>
      </c>
      <c r="I7" s="26" t="s">
        <v>13</v>
      </c>
      <c r="J7" s="27">
        <v>84</v>
      </c>
      <c r="K7" s="28" t="s">
        <v>14</v>
      </c>
      <c r="L7" s="29">
        <v>4970</v>
      </c>
      <c r="M7" s="30" t="s">
        <v>13</v>
      </c>
      <c r="N7" s="31">
        <v>43</v>
      </c>
      <c r="O7" s="32" t="s">
        <v>14</v>
      </c>
      <c r="P7" s="33">
        <v>9399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995</v>
      </c>
      <c r="E8" s="40" t="s">
        <v>13</v>
      </c>
      <c r="F8" s="41">
        <v>12</v>
      </c>
      <c r="G8" s="42" t="s">
        <v>14</v>
      </c>
      <c r="H8" s="33">
        <v>828</v>
      </c>
      <c r="I8" s="34" t="s">
        <v>13</v>
      </c>
      <c r="J8" s="35">
        <v>5</v>
      </c>
      <c r="K8" s="36" t="s">
        <v>14</v>
      </c>
      <c r="L8" s="29">
        <v>873</v>
      </c>
      <c r="M8" s="43" t="s">
        <v>13</v>
      </c>
      <c r="N8" s="44">
        <v>12</v>
      </c>
      <c r="O8" s="45" t="s">
        <v>14</v>
      </c>
      <c r="P8" s="25">
        <v>1701</v>
      </c>
      <c r="Q8" s="26" t="s">
        <v>13</v>
      </c>
      <c r="R8" s="27">
        <v>17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4</v>
      </c>
      <c r="K9" s="36" t="s">
        <v>14</v>
      </c>
      <c r="L9" s="29">
        <v>550</v>
      </c>
      <c r="M9" s="43" t="s">
        <v>13</v>
      </c>
      <c r="N9" s="44">
        <v>12</v>
      </c>
      <c r="O9" s="45" t="s">
        <v>14</v>
      </c>
      <c r="P9" s="25">
        <v>1036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1881</v>
      </c>
      <c r="E10" s="40" t="s">
        <v>13</v>
      </c>
      <c r="F10" s="41">
        <v>35</v>
      </c>
      <c r="G10" s="42" t="s">
        <v>14</v>
      </c>
      <c r="H10" s="33">
        <v>1637</v>
      </c>
      <c r="I10" s="34" t="s">
        <v>13</v>
      </c>
      <c r="J10" s="35">
        <v>13</v>
      </c>
      <c r="K10" s="36" t="s">
        <v>14</v>
      </c>
      <c r="L10" s="29">
        <v>2003</v>
      </c>
      <c r="M10" s="43" t="s">
        <v>13</v>
      </c>
      <c r="N10" s="44">
        <v>28</v>
      </c>
      <c r="O10" s="45" t="s">
        <v>14</v>
      </c>
      <c r="P10" s="25">
        <v>3640</v>
      </c>
      <c r="Q10" s="26" t="s">
        <v>13</v>
      </c>
      <c r="R10" s="27"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1228</v>
      </c>
      <c r="E11" s="22" t="s">
        <v>13</v>
      </c>
      <c r="F11" s="23">
        <v>8</v>
      </c>
      <c r="G11" s="24" t="s">
        <v>14</v>
      </c>
      <c r="H11" s="25">
        <v>984</v>
      </c>
      <c r="I11" s="26" t="s">
        <v>13</v>
      </c>
      <c r="J11" s="27">
        <v>7</v>
      </c>
      <c r="K11" s="28" t="s">
        <v>14</v>
      </c>
      <c r="L11" s="29">
        <v>1187</v>
      </c>
      <c r="M11" s="43" t="s">
        <v>13</v>
      </c>
      <c r="N11" s="44">
        <v>5</v>
      </c>
      <c r="O11" s="45" t="s">
        <v>14</v>
      </c>
      <c r="P11" s="25">
        <v>2171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511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493</v>
      </c>
      <c r="M13" s="43" t="s">
        <v>13</v>
      </c>
      <c r="N13" s="44">
        <v>2</v>
      </c>
      <c r="O13" s="45" t="s">
        <v>14</v>
      </c>
      <c r="P13" s="25">
        <v>907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838</v>
      </c>
      <c r="E14" s="22" t="s">
        <v>13</v>
      </c>
      <c r="F14" s="23">
        <v>10</v>
      </c>
      <c r="G14" s="24" t="s">
        <v>14</v>
      </c>
      <c r="H14" s="25">
        <v>673</v>
      </c>
      <c r="I14" s="26" t="s">
        <v>13</v>
      </c>
      <c r="J14" s="27">
        <v>1</v>
      </c>
      <c r="K14" s="28" t="s">
        <v>14</v>
      </c>
      <c r="L14" s="29">
        <v>802</v>
      </c>
      <c r="M14" s="43" t="s">
        <v>13</v>
      </c>
      <c r="N14" s="44">
        <v>11</v>
      </c>
      <c r="O14" s="45" t="s">
        <v>14</v>
      </c>
      <c r="P14" s="25">
        <v>1475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248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260</v>
      </c>
      <c r="M15" s="43" t="s">
        <v>13</v>
      </c>
      <c r="N15" s="44">
        <v>0</v>
      </c>
      <c r="O15" s="45" t="s">
        <v>14</v>
      </c>
      <c r="P15" s="25">
        <v>518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391</v>
      </c>
      <c r="E18" s="22" t="s">
        <v>13</v>
      </c>
      <c r="F18" s="23">
        <v>0</v>
      </c>
      <c r="G18" s="24" t="s">
        <v>14</v>
      </c>
      <c r="H18" s="25">
        <v>321</v>
      </c>
      <c r="I18" s="26" t="s">
        <v>13</v>
      </c>
      <c r="J18" s="27">
        <v>0</v>
      </c>
      <c r="K18" s="28" t="s">
        <v>14</v>
      </c>
      <c r="L18" s="29">
        <v>241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17443</v>
      </c>
      <c r="E19" s="49" t="s">
        <v>13</v>
      </c>
      <c r="F19" s="50">
        <v>279</v>
      </c>
      <c r="G19" s="51" t="s">
        <v>14</v>
      </c>
      <c r="H19" s="48">
        <v>14910</v>
      </c>
      <c r="I19" s="49" t="s">
        <v>13</v>
      </c>
      <c r="J19" s="52">
        <v>157</v>
      </c>
      <c r="K19" s="53" t="s">
        <v>14</v>
      </c>
      <c r="L19" s="48">
        <v>17318</v>
      </c>
      <c r="M19" s="49" t="s">
        <v>13</v>
      </c>
      <c r="N19" s="52">
        <v>203</v>
      </c>
      <c r="O19" s="53" t="s">
        <v>14</v>
      </c>
      <c r="P19" s="48">
        <v>32228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402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352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402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352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397</v>
      </c>
      <c r="E22" s="40" t="s">
        <v>13</v>
      </c>
      <c r="F22" s="41">
        <v>27</v>
      </c>
      <c r="G22" s="42" t="s">
        <v>14</v>
      </c>
      <c r="H22" s="69">
        <v>330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28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714</v>
      </c>
      <c r="E23" s="40" t="s">
        <v>11</v>
      </c>
      <c r="F23" s="41">
        <v>30</v>
      </c>
      <c r="G23" s="42" t="s">
        <v>14</v>
      </c>
      <c r="H23" s="69">
        <v>657</v>
      </c>
      <c r="I23" s="30" t="s">
        <v>13</v>
      </c>
      <c r="J23" s="31">
        <v>10</v>
      </c>
      <c r="K23" s="32" t="s">
        <v>14</v>
      </c>
      <c r="L23" s="69">
        <v>747</v>
      </c>
      <c r="M23" s="30" t="s">
        <v>13</v>
      </c>
      <c r="N23" s="31">
        <v>25</v>
      </c>
      <c r="O23" s="32" t="s">
        <v>14</v>
      </c>
      <c r="P23" s="25">
        <v>1404</v>
      </c>
      <c r="Q23" s="26" t="s">
        <v>13</v>
      </c>
      <c r="R23" s="27">
        <v>35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1111</v>
      </c>
      <c r="E24" s="75" t="s">
        <v>13</v>
      </c>
      <c r="F24" s="50">
        <v>57</v>
      </c>
      <c r="G24" s="51" t="s">
        <v>14</v>
      </c>
      <c r="H24" s="48">
        <v>987</v>
      </c>
      <c r="I24" s="49" t="s">
        <v>13</v>
      </c>
      <c r="J24" s="52">
        <v>16</v>
      </c>
      <c r="K24" s="53" t="s">
        <v>14</v>
      </c>
      <c r="L24" s="48">
        <v>1116</v>
      </c>
      <c r="M24" s="63" t="s">
        <v>13</v>
      </c>
      <c r="N24" s="64">
        <v>47</v>
      </c>
      <c r="O24" s="65" t="s">
        <v>14</v>
      </c>
      <c r="P24" s="66">
        <v>2103</v>
      </c>
      <c r="Q24" s="59" t="s">
        <v>13</v>
      </c>
      <c r="R24" s="67">
        <v>63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396</v>
      </c>
      <c r="E25" s="40" t="s">
        <v>13</v>
      </c>
      <c r="F25" s="41">
        <v>2</v>
      </c>
      <c r="G25" s="42" t="s">
        <v>14</v>
      </c>
      <c r="H25" s="69">
        <v>332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703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228</v>
      </c>
      <c r="E26" s="22" t="s">
        <v>13</v>
      </c>
      <c r="F26" s="23">
        <v>0</v>
      </c>
      <c r="G26" s="24" t="s">
        <v>14</v>
      </c>
      <c r="H26" s="29">
        <v>199</v>
      </c>
      <c r="I26" s="43" t="s">
        <v>13</v>
      </c>
      <c r="J26" s="44">
        <v>0</v>
      </c>
      <c r="K26" s="45" t="s">
        <v>14</v>
      </c>
      <c r="L26" s="29">
        <v>198</v>
      </c>
      <c r="M26" s="43" t="s">
        <v>13</v>
      </c>
      <c r="N26" s="44">
        <v>0</v>
      </c>
      <c r="O26" s="45" t="s">
        <v>14</v>
      </c>
      <c r="P26" s="25">
        <v>397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624</v>
      </c>
      <c r="E27" s="75" t="s">
        <v>13</v>
      </c>
      <c r="F27" s="50">
        <v>2</v>
      </c>
      <c r="G27" s="51" t="s">
        <v>14</v>
      </c>
      <c r="H27" s="48">
        <v>531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1100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917</v>
      </c>
      <c r="E28" s="40" t="s">
        <v>13</v>
      </c>
      <c r="F28" s="41">
        <v>12</v>
      </c>
      <c r="G28" s="42" t="s">
        <v>14</v>
      </c>
      <c r="H28" s="69">
        <v>754</v>
      </c>
      <c r="I28" s="30" t="s">
        <v>13</v>
      </c>
      <c r="J28" s="31">
        <v>10</v>
      </c>
      <c r="K28" s="32" t="s">
        <v>14</v>
      </c>
      <c r="L28" s="69">
        <v>852</v>
      </c>
      <c r="M28" s="30" t="s">
        <v>13</v>
      </c>
      <c r="N28" s="31">
        <v>4</v>
      </c>
      <c r="O28" s="32" t="s">
        <v>14</v>
      </c>
      <c r="P28" s="33">
        <v>1606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207</v>
      </c>
      <c r="E29" s="22" t="s">
        <v>13</v>
      </c>
      <c r="F29" s="23">
        <v>0</v>
      </c>
      <c r="G29" s="24" t="s">
        <v>14</v>
      </c>
      <c r="H29" s="29">
        <v>182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1124</v>
      </c>
      <c r="E30" s="75" t="s">
        <v>13</v>
      </c>
      <c r="F30" s="50">
        <v>12</v>
      </c>
      <c r="G30" s="51" t="s">
        <v>14</v>
      </c>
      <c r="H30" s="48">
        <v>936</v>
      </c>
      <c r="I30" s="49" t="s">
        <v>13</v>
      </c>
      <c r="J30" s="52">
        <v>10</v>
      </c>
      <c r="K30" s="53" t="s">
        <v>14</v>
      </c>
      <c r="L30" s="48">
        <v>1055</v>
      </c>
      <c r="M30" s="49" t="s">
        <v>13</v>
      </c>
      <c r="N30" s="52">
        <v>4</v>
      </c>
      <c r="O30" s="53" t="s">
        <v>14</v>
      </c>
      <c r="P30" s="76">
        <v>1991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411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404</v>
      </c>
      <c r="M31" s="30" t="s">
        <v>13</v>
      </c>
      <c r="N31" s="31">
        <v>1</v>
      </c>
      <c r="O31" s="32" t="s">
        <v>14</v>
      </c>
      <c r="P31" s="33">
        <v>771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670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664</v>
      </c>
      <c r="M33" s="49" t="s">
        <v>13</v>
      </c>
      <c r="N33" s="52">
        <v>1</v>
      </c>
      <c r="O33" s="53" t="s">
        <v>14</v>
      </c>
      <c r="P33" s="76">
        <v>1282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357</v>
      </c>
      <c r="E34" s="14" t="s">
        <v>13</v>
      </c>
      <c r="F34" s="15">
        <v>0</v>
      </c>
      <c r="G34" s="16" t="s">
        <v>14</v>
      </c>
      <c r="H34" s="54">
        <v>308</v>
      </c>
      <c r="I34" s="55" t="s">
        <v>13</v>
      </c>
      <c r="J34" s="56">
        <v>0</v>
      </c>
      <c r="K34" s="57" t="s">
        <v>14</v>
      </c>
      <c r="L34" s="54">
        <v>354</v>
      </c>
      <c r="M34" s="55" t="s">
        <v>13</v>
      </c>
      <c r="N34" s="56">
        <v>1</v>
      </c>
      <c r="O34" s="57" t="s">
        <v>14</v>
      </c>
      <c r="P34" s="17">
        <v>662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301</v>
      </c>
      <c r="E35" s="22" t="s">
        <v>13</v>
      </c>
      <c r="F35" s="23">
        <v>1</v>
      </c>
      <c r="G35" s="24" t="s">
        <v>14</v>
      </c>
      <c r="H35" s="29">
        <v>285</v>
      </c>
      <c r="I35" s="43" t="s">
        <v>13</v>
      </c>
      <c r="J35" s="44">
        <v>2</v>
      </c>
      <c r="K35" s="45" t="s">
        <v>14</v>
      </c>
      <c r="L35" s="29">
        <v>312</v>
      </c>
      <c r="M35" s="43" t="s">
        <v>13</v>
      </c>
      <c r="N35" s="44">
        <v>1</v>
      </c>
      <c r="O35" s="45" t="s">
        <v>14</v>
      </c>
      <c r="P35" s="25">
        <v>597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658</v>
      </c>
      <c r="E36" s="75" t="s">
        <v>13</v>
      </c>
      <c r="F36" s="50">
        <v>1</v>
      </c>
      <c r="G36" s="51" t="s">
        <v>14</v>
      </c>
      <c r="H36" s="48">
        <v>593</v>
      </c>
      <c r="I36" s="49" t="s">
        <v>13</v>
      </c>
      <c r="J36" s="52">
        <v>2</v>
      </c>
      <c r="K36" s="53" t="s">
        <v>14</v>
      </c>
      <c r="L36" s="48">
        <v>666</v>
      </c>
      <c r="M36" s="49" t="s">
        <v>13</v>
      </c>
      <c r="N36" s="52">
        <v>2</v>
      </c>
      <c r="O36" s="53" t="s">
        <v>14</v>
      </c>
      <c r="P36" s="76">
        <v>1259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22032</v>
      </c>
      <c r="E37" s="80" t="s">
        <v>13</v>
      </c>
      <c r="F37" s="81">
        <v>388</v>
      </c>
      <c r="G37" s="82" t="s">
        <v>14</v>
      </c>
      <c r="H37" s="83">
        <v>18903</v>
      </c>
      <c r="I37" s="84" t="s">
        <v>13</v>
      </c>
      <c r="J37" s="85">
        <v>228</v>
      </c>
      <c r="K37" s="86" t="s">
        <v>14</v>
      </c>
      <c r="L37" s="83">
        <v>21740</v>
      </c>
      <c r="M37" s="84" t="s">
        <v>13</v>
      </c>
      <c r="N37" s="85">
        <v>268</v>
      </c>
      <c r="O37" s="86" t="s">
        <v>14</v>
      </c>
      <c r="P37" s="87">
        <v>40643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A77-D9C5-49A9-8A42-2F29FCEF29CA}">
  <sheetPr>
    <tabColor rgb="FFFFFF00"/>
    <pageSetUpPr fitToPage="1"/>
  </sheetPr>
  <dimension ref="A1:L48"/>
  <sheetViews>
    <sheetView topLeftCell="A24" zoomScale="115" zoomScaleNormal="115" workbookViewId="0">
      <selection activeCell="Q32" sqref="Q3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68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13525</v>
      </c>
      <c r="E6" s="106">
        <v>1382</v>
      </c>
      <c r="F6" s="107">
        <v>7074</v>
      </c>
      <c r="G6" s="107">
        <v>5069</v>
      </c>
      <c r="H6" s="108">
        <v>3030</v>
      </c>
      <c r="I6" s="109">
        <v>0.10218114602587801</v>
      </c>
      <c r="J6" s="110">
        <v>0.52303142329020336</v>
      </c>
      <c r="K6" s="110">
        <v>0.37478743068391868</v>
      </c>
      <c r="L6" s="111">
        <v>0.22402957486136785</v>
      </c>
    </row>
    <row r="7" spans="1:12" ht="22.5" customHeight="1" x14ac:dyDescent="0.15">
      <c r="A7" s="271"/>
      <c r="B7" s="276" t="s">
        <v>15</v>
      </c>
      <c r="C7" s="277"/>
      <c r="D7" s="112">
        <v>9474</v>
      </c>
      <c r="E7" s="113">
        <v>741</v>
      </c>
      <c r="F7" s="114">
        <v>4655</v>
      </c>
      <c r="G7" s="114">
        <v>4078</v>
      </c>
      <c r="H7" s="115">
        <v>2327</v>
      </c>
      <c r="I7" s="116">
        <v>7.8214059531348953E-2</v>
      </c>
      <c r="J7" s="117">
        <v>0.49134473295334602</v>
      </c>
      <c r="K7" s="117">
        <v>0.43044120751530507</v>
      </c>
      <c r="L7" s="118">
        <v>0.24561959045809584</v>
      </c>
    </row>
    <row r="8" spans="1:12" ht="22.5" customHeight="1" x14ac:dyDescent="0.15">
      <c r="A8" s="271"/>
      <c r="B8" s="119"/>
      <c r="C8" s="120" t="s">
        <v>16</v>
      </c>
      <c r="D8" s="121">
        <v>1724</v>
      </c>
      <c r="E8" s="122">
        <v>109</v>
      </c>
      <c r="F8" s="123">
        <v>797</v>
      </c>
      <c r="G8" s="123">
        <v>818</v>
      </c>
      <c r="H8" s="124">
        <v>439</v>
      </c>
      <c r="I8" s="125">
        <v>6.3225058004640372E-2</v>
      </c>
      <c r="J8" s="126">
        <v>0.46229698375870071</v>
      </c>
      <c r="K8" s="126">
        <v>0.47447795823665895</v>
      </c>
      <c r="L8" s="127">
        <v>0.2546403712296984</v>
      </c>
    </row>
    <row r="9" spans="1:12" ht="22.5" customHeight="1" x14ac:dyDescent="0.15">
      <c r="A9" s="271"/>
      <c r="B9" s="128"/>
      <c r="C9" s="120" t="s">
        <v>17</v>
      </c>
      <c r="D9" s="121">
        <v>1057</v>
      </c>
      <c r="E9" s="122">
        <v>22</v>
      </c>
      <c r="F9" s="123">
        <v>433</v>
      </c>
      <c r="G9" s="123">
        <v>602</v>
      </c>
      <c r="H9" s="124">
        <v>378</v>
      </c>
      <c r="I9" s="125">
        <v>2.0813623462630087E-2</v>
      </c>
      <c r="J9" s="126">
        <v>0.40964995269631033</v>
      </c>
      <c r="K9" s="126">
        <v>0.56953642384105962</v>
      </c>
      <c r="L9" s="127">
        <v>0.35761589403973509</v>
      </c>
    </row>
    <row r="10" spans="1:12" ht="22.5" customHeight="1" x14ac:dyDescent="0.15">
      <c r="A10" s="271"/>
      <c r="B10" s="278" t="s">
        <v>18</v>
      </c>
      <c r="C10" s="258"/>
      <c r="D10" s="129">
        <v>3683</v>
      </c>
      <c r="E10" s="122">
        <v>379</v>
      </c>
      <c r="F10" s="123">
        <v>1905</v>
      </c>
      <c r="G10" s="123">
        <v>1399</v>
      </c>
      <c r="H10" s="124">
        <v>777</v>
      </c>
      <c r="I10" s="125">
        <v>0.10290524029323921</v>
      </c>
      <c r="J10" s="126">
        <v>0.51724137931034486</v>
      </c>
      <c r="K10" s="126">
        <v>0.37985338039641597</v>
      </c>
      <c r="L10" s="127">
        <v>0.21096931849036113</v>
      </c>
    </row>
    <row r="11" spans="1:12" ht="22.5" customHeight="1" x14ac:dyDescent="0.15">
      <c r="A11" s="271"/>
      <c r="B11" s="276" t="s">
        <v>19</v>
      </c>
      <c r="C11" s="277"/>
      <c r="D11" s="129">
        <v>2188</v>
      </c>
      <c r="E11" s="122">
        <v>114</v>
      </c>
      <c r="F11" s="123">
        <v>979</v>
      </c>
      <c r="G11" s="123">
        <v>1095</v>
      </c>
      <c r="H11" s="124">
        <v>675</v>
      </c>
      <c r="I11" s="125">
        <v>5.2102376599634369E-2</v>
      </c>
      <c r="J11" s="126">
        <v>0.44744058500914075</v>
      </c>
      <c r="K11" s="126">
        <v>0.50045703839122491</v>
      </c>
      <c r="L11" s="127">
        <v>0.30850091407678243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71"/>
      <c r="B13" s="257" t="s">
        <v>21</v>
      </c>
      <c r="C13" s="258"/>
      <c r="D13" s="129">
        <v>929</v>
      </c>
      <c r="E13" s="122">
        <v>25</v>
      </c>
      <c r="F13" s="123">
        <v>361</v>
      </c>
      <c r="G13" s="123">
        <v>543</v>
      </c>
      <c r="H13" s="124">
        <v>340</v>
      </c>
      <c r="I13" s="125">
        <v>2.6910656620021529E-2</v>
      </c>
      <c r="J13" s="126">
        <v>0.38858988159311086</v>
      </c>
      <c r="K13" s="126">
        <v>0.58449946178686762</v>
      </c>
      <c r="L13" s="127">
        <v>0.36598493003229277</v>
      </c>
    </row>
    <row r="14" spans="1:12" ht="22.5" customHeight="1" x14ac:dyDescent="0.15">
      <c r="A14" s="271"/>
      <c r="B14" s="257" t="s">
        <v>22</v>
      </c>
      <c r="C14" s="258"/>
      <c r="D14" s="129">
        <v>1488</v>
      </c>
      <c r="E14" s="122">
        <v>36</v>
      </c>
      <c r="F14" s="123">
        <v>527</v>
      </c>
      <c r="G14" s="123">
        <v>925</v>
      </c>
      <c r="H14" s="124">
        <v>557</v>
      </c>
      <c r="I14" s="125">
        <v>2.4193548387096774E-2</v>
      </c>
      <c r="J14" s="126">
        <v>0.35416666666666669</v>
      </c>
      <c r="K14" s="126">
        <v>0.62163978494623651</v>
      </c>
      <c r="L14" s="127">
        <v>0.37432795698924731</v>
      </c>
    </row>
    <row r="15" spans="1:12" ht="22.5" customHeight="1" x14ac:dyDescent="0.15">
      <c r="A15" s="271"/>
      <c r="B15" s="257" t="s">
        <v>23</v>
      </c>
      <c r="C15" s="258"/>
      <c r="D15" s="129">
        <v>532</v>
      </c>
      <c r="E15" s="122">
        <v>30</v>
      </c>
      <c r="F15" s="123">
        <v>242</v>
      </c>
      <c r="G15" s="123">
        <v>260</v>
      </c>
      <c r="H15" s="124">
        <v>128</v>
      </c>
      <c r="I15" s="125">
        <v>5.6390977443609019E-2</v>
      </c>
      <c r="J15" s="126">
        <v>0.45488721804511278</v>
      </c>
      <c r="K15" s="126">
        <v>0.48872180451127817</v>
      </c>
      <c r="L15" s="127">
        <v>0.24060150375939848</v>
      </c>
    </row>
    <row r="16" spans="1:12" ht="22.5" customHeight="1" x14ac:dyDescent="0.15">
      <c r="A16" s="271"/>
      <c r="B16" s="257" t="s">
        <v>24</v>
      </c>
      <c r="C16" s="258"/>
      <c r="D16" s="129">
        <v>102</v>
      </c>
      <c r="E16" s="122">
        <v>0</v>
      </c>
      <c r="F16" s="123">
        <v>22</v>
      </c>
      <c r="G16" s="123">
        <v>80</v>
      </c>
      <c r="H16" s="124">
        <v>49</v>
      </c>
      <c r="I16" s="125">
        <v>0</v>
      </c>
      <c r="J16" s="126">
        <v>0.21568627450980393</v>
      </c>
      <c r="K16" s="126">
        <v>0.78431372549019607</v>
      </c>
      <c r="L16" s="127">
        <v>0.48039215686274511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575</v>
      </c>
      <c r="E18" s="113">
        <v>14</v>
      </c>
      <c r="F18" s="114">
        <v>223</v>
      </c>
      <c r="G18" s="114">
        <v>338</v>
      </c>
      <c r="H18" s="115">
        <v>209</v>
      </c>
      <c r="I18" s="116">
        <v>2.4347826086956521E-2</v>
      </c>
      <c r="J18" s="117">
        <v>0.38782608695652177</v>
      </c>
      <c r="K18" s="117">
        <v>0.58782608695652172</v>
      </c>
      <c r="L18" s="118">
        <v>0.3634782608695652</v>
      </c>
    </row>
    <row r="19" spans="1:12" ht="22.5" customHeight="1" x14ac:dyDescent="0.15">
      <c r="A19" s="272"/>
      <c r="B19" s="259" t="s">
        <v>27</v>
      </c>
      <c r="C19" s="260"/>
      <c r="D19" s="132">
        <v>32498</v>
      </c>
      <c r="E19" s="133">
        <v>2721</v>
      </c>
      <c r="F19" s="134">
        <v>15988</v>
      </c>
      <c r="G19" s="134">
        <v>13789</v>
      </c>
      <c r="H19" s="135">
        <v>8094</v>
      </c>
      <c r="I19" s="136">
        <v>8.3728229429503351E-2</v>
      </c>
      <c r="J19" s="137">
        <v>0.49196873653763307</v>
      </c>
      <c r="K19" s="137">
        <v>0.42430303403286357</v>
      </c>
      <c r="L19" s="138">
        <v>0.24906148070650502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686</v>
      </c>
      <c r="E20" s="106">
        <v>32</v>
      </c>
      <c r="F20" s="107">
        <v>268</v>
      </c>
      <c r="G20" s="107">
        <v>386</v>
      </c>
      <c r="H20" s="108">
        <v>243</v>
      </c>
      <c r="I20" s="109">
        <v>4.6647230320699708E-2</v>
      </c>
      <c r="J20" s="110">
        <v>0.39067055393586003</v>
      </c>
      <c r="K20" s="110">
        <v>0.56268221574344024</v>
      </c>
      <c r="L20" s="111">
        <v>0.35422740524781343</v>
      </c>
    </row>
    <row r="21" spans="1:12" ht="22.5" customHeight="1" x14ac:dyDescent="0.15">
      <c r="A21" s="268"/>
      <c r="B21" s="269" t="s">
        <v>27</v>
      </c>
      <c r="C21" s="270"/>
      <c r="D21" s="140">
        <v>686</v>
      </c>
      <c r="E21" s="141">
        <v>32</v>
      </c>
      <c r="F21" s="142">
        <v>268</v>
      </c>
      <c r="G21" s="142">
        <v>386</v>
      </c>
      <c r="H21" s="143">
        <v>243</v>
      </c>
      <c r="I21" s="144">
        <v>4.6647230320699708E-2</v>
      </c>
      <c r="J21" s="145">
        <v>0.39067055393586003</v>
      </c>
      <c r="K21" s="145">
        <v>0.56268221574344024</v>
      </c>
      <c r="L21" s="146">
        <v>0.35422740524781343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707</v>
      </c>
      <c r="E22" s="148">
        <v>22</v>
      </c>
      <c r="F22" s="148">
        <v>292</v>
      </c>
      <c r="G22" s="149">
        <v>393</v>
      </c>
      <c r="H22" s="150">
        <v>232</v>
      </c>
      <c r="I22" s="151">
        <v>3.1117397454031116E-2</v>
      </c>
      <c r="J22" s="152">
        <v>0.41301272984441301</v>
      </c>
      <c r="K22" s="152">
        <v>0.55586987270155586</v>
      </c>
      <c r="L22" s="153">
        <v>0.32814710042432815</v>
      </c>
    </row>
    <row r="23" spans="1:12" ht="22.5" customHeight="1" x14ac:dyDescent="0.15">
      <c r="A23" s="271"/>
      <c r="B23" s="257" t="s">
        <v>32</v>
      </c>
      <c r="C23" s="258"/>
      <c r="D23" s="129">
        <v>1407</v>
      </c>
      <c r="E23" s="122">
        <v>77</v>
      </c>
      <c r="F23" s="122">
        <v>569</v>
      </c>
      <c r="G23" s="123">
        <v>761</v>
      </c>
      <c r="H23" s="124">
        <v>473</v>
      </c>
      <c r="I23" s="125">
        <v>5.4726368159203981E-2</v>
      </c>
      <c r="J23" s="126">
        <v>0.40440653873489696</v>
      </c>
      <c r="K23" s="126">
        <v>0.54086709310589909</v>
      </c>
      <c r="L23" s="127">
        <v>0.33617626154939589</v>
      </c>
    </row>
    <row r="24" spans="1:12" ht="22.5" customHeight="1" x14ac:dyDescent="0.15">
      <c r="A24" s="272"/>
      <c r="B24" s="259" t="s">
        <v>27</v>
      </c>
      <c r="C24" s="260"/>
      <c r="D24" s="140">
        <v>2114</v>
      </c>
      <c r="E24" s="141">
        <v>99</v>
      </c>
      <c r="F24" s="142">
        <v>861</v>
      </c>
      <c r="G24" s="142">
        <v>1154</v>
      </c>
      <c r="H24" s="143">
        <v>705</v>
      </c>
      <c r="I24" s="144">
        <v>4.6830652790917693E-2</v>
      </c>
      <c r="J24" s="145">
        <v>0.40728476821192056</v>
      </c>
      <c r="K24" s="145">
        <v>0.54588457899716181</v>
      </c>
      <c r="L24" s="146">
        <v>0.33349101229895933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705</v>
      </c>
      <c r="E25" s="113">
        <v>38</v>
      </c>
      <c r="F25" s="114">
        <v>236</v>
      </c>
      <c r="G25" s="114">
        <v>431</v>
      </c>
      <c r="H25" s="115">
        <v>259</v>
      </c>
      <c r="I25" s="116">
        <v>5.3900709219858157E-2</v>
      </c>
      <c r="J25" s="117">
        <v>0.33475177304964537</v>
      </c>
      <c r="K25" s="117">
        <v>0.61134751773049645</v>
      </c>
      <c r="L25" s="118">
        <v>0.36737588652482267</v>
      </c>
    </row>
    <row r="26" spans="1:12" ht="22.5" customHeight="1" x14ac:dyDescent="0.15">
      <c r="A26" s="271"/>
      <c r="B26" s="257" t="s">
        <v>35</v>
      </c>
      <c r="C26" s="258"/>
      <c r="D26" s="129">
        <v>410</v>
      </c>
      <c r="E26" s="122">
        <v>5</v>
      </c>
      <c r="F26" s="123">
        <v>150</v>
      </c>
      <c r="G26" s="123">
        <v>255</v>
      </c>
      <c r="H26" s="124">
        <v>164</v>
      </c>
      <c r="I26" s="125">
        <v>1.2195121951219513E-2</v>
      </c>
      <c r="J26" s="126">
        <v>0.36585365853658536</v>
      </c>
      <c r="K26" s="126">
        <v>0.62195121951219512</v>
      </c>
      <c r="L26" s="127">
        <v>0.4</v>
      </c>
    </row>
    <row r="27" spans="1:12" ht="22.5" customHeight="1" x14ac:dyDescent="0.15">
      <c r="A27" s="271"/>
      <c r="B27" s="259" t="s">
        <v>36</v>
      </c>
      <c r="C27" s="260"/>
      <c r="D27" s="132">
        <v>1115</v>
      </c>
      <c r="E27" s="154">
        <v>43</v>
      </c>
      <c r="F27" s="155">
        <v>386</v>
      </c>
      <c r="G27" s="155">
        <v>686</v>
      </c>
      <c r="H27" s="156">
        <v>423</v>
      </c>
      <c r="I27" s="157">
        <v>3.8565022421524667E-2</v>
      </c>
      <c r="J27" s="158">
        <v>0.34618834080717487</v>
      </c>
      <c r="K27" s="158">
        <v>0.61524663677130043</v>
      </c>
      <c r="L27" s="159">
        <v>0.37937219730941701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1620</v>
      </c>
      <c r="E28" s="113">
        <v>81</v>
      </c>
      <c r="F28" s="114">
        <v>652</v>
      </c>
      <c r="G28" s="114">
        <v>887</v>
      </c>
      <c r="H28" s="115">
        <v>559</v>
      </c>
      <c r="I28" s="116">
        <v>0.05</v>
      </c>
      <c r="J28" s="117">
        <v>0.40246913580246912</v>
      </c>
      <c r="K28" s="117">
        <v>0.54753086419753083</v>
      </c>
      <c r="L28" s="118">
        <v>0.34506172839506172</v>
      </c>
    </row>
    <row r="29" spans="1:12" ht="22.5" customHeight="1" x14ac:dyDescent="0.15">
      <c r="A29" s="253"/>
      <c r="B29" s="257" t="s">
        <v>39</v>
      </c>
      <c r="C29" s="258"/>
      <c r="D29" s="129">
        <v>390</v>
      </c>
      <c r="E29" s="122">
        <v>11</v>
      </c>
      <c r="F29" s="123">
        <v>108</v>
      </c>
      <c r="G29" s="123">
        <v>271</v>
      </c>
      <c r="H29" s="124">
        <v>162</v>
      </c>
      <c r="I29" s="125">
        <v>2.8205128205128206E-2</v>
      </c>
      <c r="J29" s="126">
        <v>0.27692307692307694</v>
      </c>
      <c r="K29" s="126">
        <v>0.69487179487179485</v>
      </c>
      <c r="L29" s="127">
        <v>0.41538461538461541</v>
      </c>
    </row>
    <row r="30" spans="1:12" ht="22.5" customHeight="1" x14ac:dyDescent="0.15">
      <c r="A30" s="254"/>
      <c r="B30" s="259" t="s">
        <v>36</v>
      </c>
      <c r="C30" s="260"/>
      <c r="D30" s="132">
        <v>2010</v>
      </c>
      <c r="E30" s="154">
        <v>92</v>
      </c>
      <c r="F30" s="155">
        <v>760</v>
      </c>
      <c r="G30" s="155">
        <v>1158</v>
      </c>
      <c r="H30" s="156">
        <v>721</v>
      </c>
      <c r="I30" s="157">
        <v>4.5771144278606964E-2</v>
      </c>
      <c r="J30" s="158">
        <v>0.37810945273631841</v>
      </c>
      <c r="K30" s="158">
        <v>0.57611940298507458</v>
      </c>
      <c r="L30" s="159">
        <v>0.35870646766169156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780</v>
      </c>
      <c r="E31" s="113">
        <v>32</v>
      </c>
      <c r="F31" s="114">
        <v>302</v>
      </c>
      <c r="G31" s="114">
        <v>446</v>
      </c>
      <c r="H31" s="115">
        <v>279</v>
      </c>
      <c r="I31" s="116">
        <v>4.1025641025641026E-2</v>
      </c>
      <c r="J31" s="117">
        <v>0.38717948717948719</v>
      </c>
      <c r="K31" s="117">
        <v>0.57179487179487176</v>
      </c>
      <c r="L31" s="118">
        <v>0.3576923076923077</v>
      </c>
    </row>
    <row r="32" spans="1:12" ht="22.5" customHeight="1" x14ac:dyDescent="0.15">
      <c r="A32" s="262"/>
      <c r="B32" s="257" t="s">
        <v>42</v>
      </c>
      <c r="C32" s="258"/>
      <c r="D32" s="129">
        <v>515</v>
      </c>
      <c r="E32" s="122">
        <v>29</v>
      </c>
      <c r="F32" s="123">
        <v>181</v>
      </c>
      <c r="G32" s="123">
        <v>305</v>
      </c>
      <c r="H32" s="124">
        <v>187</v>
      </c>
      <c r="I32" s="125">
        <v>5.6310679611650483E-2</v>
      </c>
      <c r="J32" s="126">
        <v>0.35145631067961164</v>
      </c>
      <c r="K32" s="126">
        <v>0.59223300970873782</v>
      </c>
      <c r="L32" s="127">
        <v>0.36310679611650487</v>
      </c>
    </row>
    <row r="33" spans="1:12" ht="22.5" customHeight="1" x14ac:dyDescent="0.15">
      <c r="A33" s="263"/>
      <c r="B33" s="259" t="s">
        <v>36</v>
      </c>
      <c r="C33" s="260"/>
      <c r="D33" s="132">
        <v>1295</v>
      </c>
      <c r="E33" s="154">
        <v>61</v>
      </c>
      <c r="F33" s="155">
        <v>483</v>
      </c>
      <c r="G33" s="155">
        <v>751</v>
      </c>
      <c r="H33" s="156">
        <v>466</v>
      </c>
      <c r="I33" s="157">
        <v>4.7104247104247106E-2</v>
      </c>
      <c r="J33" s="158">
        <v>0.37297297297297299</v>
      </c>
      <c r="K33" s="158">
        <v>0.57992277992277996</v>
      </c>
      <c r="L33" s="159">
        <v>0.35984555984555983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668</v>
      </c>
      <c r="E34" s="106">
        <v>23</v>
      </c>
      <c r="F34" s="107">
        <v>238</v>
      </c>
      <c r="G34" s="107">
        <v>407</v>
      </c>
      <c r="H34" s="108">
        <v>253</v>
      </c>
      <c r="I34" s="109">
        <v>3.4431137724550899E-2</v>
      </c>
      <c r="J34" s="110">
        <v>0.35628742514970058</v>
      </c>
      <c r="K34" s="110">
        <v>0.60928143712574845</v>
      </c>
      <c r="L34" s="111">
        <v>0.3787425149700599</v>
      </c>
    </row>
    <row r="35" spans="1:12" ht="22.5" customHeight="1" x14ac:dyDescent="0.15">
      <c r="A35" s="253"/>
      <c r="B35" s="257" t="s">
        <v>45</v>
      </c>
      <c r="C35" s="258"/>
      <c r="D35" s="129">
        <v>640</v>
      </c>
      <c r="E35" s="122">
        <v>27</v>
      </c>
      <c r="F35" s="123">
        <v>217</v>
      </c>
      <c r="G35" s="123">
        <v>396</v>
      </c>
      <c r="H35" s="124">
        <v>227</v>
      </c>
      <c r="I35" s="125">
        <v>4.2187500000000003E-2</v>
      </c>
      <c r="J35" s="126">
        <v>0.33906249999999999</v>
      </c>
      <c r="K35" s="126">
        <v>0.61875000000000002</v>
      </c>
      <c r="L35" s="127">
        <v>0.35468749999999999</v>
      </c>
    </row>
    <row r="36" spans="1:12" ht="22.5" customHeight="1" x14ac:dyDescent="0.15">
      <c r="A36" s="254"/>
      <c r="B36" s="259" t="s">
        <v>36</v>
      </c>
      <c r="C36" s="260"/>
      <c r="D36" s="132">
        <v>1308</v>
      </c>
      <c r="E36" s="154">
        <v>50</v>
      </c>
      <c r="F36" s="155">
        <v>455</v>
      </c>
      <c r="G36" s="155">
        <v>803</v>
      </c>
      <c r="H36" s="156">
        <v>480</v>
      </c>
      <c r="I36" s="157">
        <v>3.82262996941896E-2</v>
      </c>
      <c r="J36" s="158">
        <v>0.34785932721712537</v>
      </c>
      <c r="K36" s="158">
        <v>0.61391437308868502</v>
      </c>
      <c r="L36" s="159">
        <v>0.3669724770642202</v>
      </c>
    </row>
    <row r="37" spans="1:12" ht="22.5" customHeight="1" x14ac:dyDescent="0.15">
      <c r="A37" s="264" t="s">
        <v>46</v>
      </c>
      <c r="B37" s="265"/>
      <c r="C37" s="266"/>
      <c r="D37" s="160">
        <v>41026</v>
      </c>
      <c r="E37" s="161">
        <v>3098</v>
      </c>
      <c r="F37" s="162">
        <v>19201</v>
      </c>
      <c r="G37" s="162">
        <v>18727</v>
      </c>
      <c r="H37" s="163">
        <v>11132</v>
      </c>
      <c r="I37" s="164">
        <v>7.5513089260468971E-2</v>
      </c>
      <c r="J37" s="165">
        <v>0.46802027982255157</v>
      </c>
      <c r="K37" s="165">
        <v>0.45646663091697948</v>
      </c>
      <c r="L37" s="166">
        <v>0.27134012577389949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7C78-9FE8-437E-B7EE-49B189FB0DB4}">
  <sheetPr>
    <tabColor rgb="FFFFFF00"/>
    <pageSetUpPr fitToPage="1"/>
  </sheetPr>
  <dimension ref="A1:L48"/>
  <sheetViews>
    <sheetView zoomScale="115" zoomScaleNormal="115" workbookViewId="0">
      <selection sqref="A1:XFD1048576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78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13455</v>
      </c>
      <c r="E6" s="106">
        <v>1362</v>
      </c>
      <c r="F6" s="107">
        <v>7050</v>
      </c>
      <c r="G6" s="107">
        <v>5043</v>
      </c>
      <c r="H6" s="108">
        <v>3055</v>
      </c>
      <c r="I6" s="109">
        <v>0.10122630992196209</v>
      </c>
      <c r="J6" s="110">
        <v>0.52396878483835008</v>
      </c>
      <c r="K6" s="110">
        <v>0.37480490523968785</v>
      </c>
      <c r="L6" s="111">
        <v>0.22705314009661837</v>
      </c>
    </row>
    <row r="7" spans="1:12" ht="22.5" customHeight="1" x14ac:dyDescent="0.15">
      <c r="A7" s="271"/>
      <c r="B7" s="276" t="s">
        <v>15</v>
      </c>
      <c r="C7" s="277"/>
      <c r="D7" s="112">
        <v>9399</v>
      </c>
      <c r="E7" s="113">
        <v>718</v>
      </c>
      <c r="F7" s="114">
        <v>4618</v>
      </c>
      <c r="G7" s="114">
        <v>4063</v>
      </c>
      <c r="H7" s="115">
        <v>2341</v>
      </c>
      <c r="I7" s="116">
        <v>7.6391105436748596E-2</v>
      </c>
      <c r="J7" s="117">
        <v>0.49132886477284815</v>
      </c>
      <c r="K7" s="117">
        <v>0.43228002979040325</v>
      </c>
      <c r="L7" s="118">
        <v>0.24906904989892542</v>
      </c>
    </row>
    <row r="8" spans="1:12" ht="22.5" customHeight="1" x14ac:dyDescent="0.15">
      <c r="A8" s="271"/>
      <c r="B8" s="119"/>
      <c r="C8" s="120" t="s">
        <v>16</v>
      </c>
      <c r="D8" s="121">
        <v>1701</v>
      </c>
      <c r="E8" s="122">
        <v>106</v>
      </c>
      <c r="F8" s="123">
        <v>787</v>
      </c>
      <c r="G8" s="123">
        <v>808</v>
      </c>
      <c r="H8" s="124">
        <v>440</v>
      </c>
      <c r="I8" s="125">
        <v>6.231628453850676E-2</v>
      </c>
      <c r="J8" s="126">
        <v>0.46266901822457379</v>
      </c>
      <c r="K8" s="126">
        <v>0.47501469723691947</v>
      </c>
      <c r="L8" s="127">
        <v>0.2586713697824809</v>
      </c>
    </row>
    <row r="9" spans="1:12" ht="22.5" customHeight="1" x14ac:dyDescent="0.15">
      <c r="A9" s="271"/>
      <c r="B9" s="128"/>
      <c r="C9" s="120" t="s">
        <v>17</v>
      </c>
      <c r="D9" s="121">
        <v>1036</v>
      </c>
      <c r="E9" s="122">
        <v>23</v>
      </c>
      <c r="F9" s="123">
        <v>419</v>
      </c>
      <c r="G9" s="123">
        <v>594</v>
      </c>
      <c r="H9" s="124">
        <v>377</v>
      </c>
      <c r="I9" s="125">
        <v>2.2200772200772202E-2</v>
      </c>
      <c r="J9" s="126">
        <v>0.40444015444015446</v>
      </c>
      <c r="K9" s="126">
        <v>0.57335907335907332</v>
      </c>
      <c r="L9" s="127">
        <v>0.36389961389961389</v>
      </c>
    </row>
    <row r="10" spans="1:12" ht="22.5" customHeight="1" x14ac:dyDescent="0.15">
      <c r="A10" s="271"/>
      <c r="B10" s="278" t="s">
        <v>18</v>
      </c>
      <c r="C10" s="258"/>
      <c r="D10" s="129">
        <v>3640</v>
      </c>
      <c r="E10" s="122">
        <v>357</v>
      </c>
      <c r="F10" s="123">
        <v>1893</v>
      </c>
      <c r="G10" s="123">
        <v>1390</v>
      </c>
      <c r="H10" s="124">
        <v>777</v>
      </c>
      <c r="I10" s="125">
        <v>9.8076923076923075E-2</v>
      </c>
      <c r="J10" s="126">
        <v>0.52005494505494509</v>
      </c>
      <c r="K10" s="126">
        <v>0.38186813186813184</v>
      </c>
      <c r="L10" s="127">
        <v>0.21346153846153845</v>
      </c>
    </row>
    <row r="11" spans="1:12" ht="22.5" customHeight="1" x14ac:dyDescent="0.15">
      <c r="A11" s="271"/>
      <c r="B11" s="276" t="s">
        <v>19</v>
      </c>
      <c r="C11" s="277"/>
      <c r="D11" s="129">
        <v>2171</v>
      </c>
      <c r="E11" s="122">
        <v>110</v>
      </c>
      <c r="F11" s="123">
        <v>966</v>
      </c>
      <c r="G11" s="123">
        <v>1095</v>
      </c>
      <c r="H11" s="124">
        <v>675</v>
      </c>
      <c r="I11" s="125">
        <v>5.0667894979272224E-2</v>
      </c>
      <c r="J11" s="126">
        <v>0.44495624136342699</v>
      </c>
      <c r="K11" s="126">
        <v>0.5043758636573008</v>
      </c>
      <c r="L11" s="127">
        <v>0.31091662828189776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71"/>
      <c r="B13" s="257" t="s">
        <v>21</v>
      </c>
      <c r="C13" s="258"/>
      <c r="D13" s="129">
        <v>907</v>
      </c>
      <c r="E13" s="122">
        <v>24</v>
      </c>
      <c r="F13" s="123">
        <v>356</v>
      </c>
      <c r="G13" s="123">
        <v>527</v>
      </c>
      <c r="H13" s="124">
        <v>334</v>
      </c>
      <c r="I13" s="125">
        <v>2.6460859977949284E-2</v>
      </c>
      <c r="J13" s="126">
        <v>0.39250275633958104</v>
      </c>
      <c r="K13" s="126">
        <v>0.58103638368246968</v>
      </c>
      <c r="L13" s="127">
        <v>0.36824696802646084</v>
      </c>
    </row>
    <row r="14" spans="1:12" ht="22.5" customHeight="1" x14ac:dyDescent="0.15">
      <c r="A14" s="271"/>
      <c r="B14" s="257" t="s">
        <v>22</v>
      </c>
      <c r="C14" s="258"/>
      <c r="D14" s="129">
        <v>1475</v>
      </c>
      <c r="E14" s="122">
        <v>35</v>
      </c>
      <c r="F14" s="123">
        <v>519</v>
      </c>
      <c r="G14" s="123">
        <v>921</v>
      </c>
      <c r="H14" s="124">
        <v>572</v>
      </c>
      <c r="I14" s="125">
        <v>2.3728813559322035E-2</v>
      </c>
      <c r="J14" s="126">
        <v>0.35186440677966102</v>
      </c>
      <c r="K14" s="126">
        <v>0.62440677966101699</v>
      </c>
      <c r="L14" s="127">
        <v>0.38779661016949152</v>
      </c>
    </row>
    <row r="15" spans="1:12" ht="22.5" customHeight="1" x14ac:dyDescent="0.15">
      <c r="A15" s="271"/>
      <c r="B15" s="257" t="s">
        <v>23</v>
      </c>
      <c r="C15" s="258"/>
      <c r="D15" s="129">
        <v>518</v>
      </c>
      <c r="E15" s="122">
        <v>27</v>
      </c>
      <c r="F15" s="123">
        <v>235</v>
      </c>
      <c r="G15" s="123">
        <v>256</v>
      </c>
      <c r="H15" s="124">
        <v>126</v>
      </c>
      <c r="I15" s="125">
        <v>5.2123552123552123E-2</v>
      </c>
      <c r="J15" s="126">
        <v>0.45366795366795365</v>
      </c>
      <c r="K15" s="126">
        <v>0.49420849420849422</v>
      </c>
      <c r="L15" s="127">
        <v>0.24324324324324326</v>
      </c>
    </row>
    <row r="16" spans="1:12" ht="22.5" customHeight="1" x14ac:dyDescent="0.15">
      <c r="A16" s="271"/>
      <c r="B16" s="257" t="s">
        <v>24</v>
      </c>
      <c r="C16" s="258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562</v>
      </c>
      <c r="E18" s="113">
        <v>14</v>
      </c>
      <c r="F18" s="114">
        <v>218</v>
      </c>
      <c r="G18" s="114">
        <v>330</v>
      </c>
      <c r="H18" s="115">
        <v>203</v>
      </c>
      <c r="I18" s="116">
        <v>2.491103202846975E-2</v>
      </c>
      <c r="J18" s="117">
        <v>0.38790035587188609</v>
      </c>
      <c r="K18" s="117">
        <v>0.58718861209964412</v>
      </c>
      <c r="L18" s="118">
        <v>0.36120996441281139</v>
      </c>
    </row>
    <row r="19" spans="1:12" ht="22.5" customHeight="1" x14ac:dyDescent="0.15">
      <c r="A19" s="272"/>
      <c r="B19" s="259" t="s">
        <v>27</v>
      </c>
      <c r="C19" s="260"/>
      <c r="D19" s="132">
        <v>32228</v>
      </c>
      <c r="E19" s="133">
        <v>2647</v>
      </c>
      <c r="F19" s="134">
        <v>15874</v>
      </c>
      <c r="G19" s="134">
        <v>13707</v>
      </c>
      <c r="H19" s="135">
        <v>8134</v>
      </c>
      <c r="I19" s="136">
        <v>8.2133548467171399E-2</v>
      </c>
      <c r="J19" s="137">
        <v>0.4925530594514087</v>
      </c>
      <c r="K19" s="137">
        <v>0.42531339208141988</v>
      </c>
      <c r="L19" s="138">
        <v>0.25238922675933972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680</v>
      </c>
      <c r="E20" s="106">
        <v>28</v>
      </c>
      <c r="F20" s="107">
        <v>266</v>
      </c>
      <c r="G20" s="107">
        <v>386</v>
      </c>
      <c r="H20" s="108">
        <v>243</v>
      </c>
      <c r="I20" s="109">
        <v>4.1176470588235294E-2</v>
      </c>
      <c r="J20" s="110">
        <v>0.39117647058823529</v>
      </c>
      <c r="K20" s="110">
        <v>0.56764705882352939</v>
      </c>
      <c r="L20" s="111">
        <v>0.3573529411764706</v>
      </c>
    </row>
    <row r="21" spans="1:12" ht="22.5" customHeight="1" x14ac:dyDescent="0.15">
      <c r="A21" s="268"/>
      <c r="B21" s="269" t="s">
        <v>27</v>
      </c>
      <c r="C21" s="270"/>
      <c r="D21" s="140">
        <v>680</v>
      </c>
      <c r="E21" s="141">
        <v>28</v>
      </c>
      <c r="F21" s="142">
        <v>266</v>
      </c>
      <c r="G21" s="142">
        <v>386</v>
      </c>
      <c r="H21" s="143">
        <v>243</v>
      </c>
      <c r="I21" s="144">
        <v>4.1176470588235294E-2</v>
      </c>
      <c r="J21" s="145">
        <v>0.39117647058823529</v>
      </c>
      <c r="K21" s="145">
        <v>0.56764705882352939</v>
      </c>
      <c r="L21" s="146">
        <v>0.3573529411764706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699</v>
      </c>
      <c r="E22" s="201">
        <v>20</v>
      </c>
      <c r="F22" s="202">
        <v>287</v>
      </c>
      <c r="G22" s="149">
        <v>392</v>
      </c>
      <c r="H22" s="150">
        <v>231</v>
      </c>
      <c r="I22" s="151">
        <v>2.8612303290414878E-2</v>
      </c>
      <c r="J22" s="152">
        <v>0.41058655221745349</v>
      </c>
      <c r="K22" s="152">
        <v>0.56080114449213159</v>
      </c>
      <c r="L22" s="153">
        <v>0.33047210300429186</v>
      </c>
    </row>
    <row r="23" spans="1:12" ht="22.5" customHeight="1" x14ac:dyDescent="0.15">
      <c r="A23" s="271"/>
      <c r="B23" s="257" t="s">
        <v>32</v>
      </c>
      <c r="C23" s="258"/>
      <c r="D23" s="129">
        <v>1404</v>
      </c>
      <c r="E23" s="122">
        <v>78</v>
      </c>
      <c r="F23" s="183">
        <v>566</v>
      </c>
      <c r="G23" s="123">
        <v>760</v>
      </c>
      <c r="H23" s="124">
        <v>485</v>
      </c>
      <c r="I23" s="125">
        <v>5.5555555555555552E-2</v>
      </c>
      <c r="J23" s="126">
        <v>0.40313390313390313</v>
      </c>
      <c r="K23" s="126">
        <v>0.54131054131054135</v>
      </c>
      <c r="L23" s="127">
        <v>0.34544159544159542</v>
      </c>
    </row>
    <row r="24" spans="1:12" ht="22.5" customHeight="1" x14ac:dyDescent="0.15">
      <c r="A24" s="272"/>
      <c r="B24" s="259" t="s">
        <v>27</v>
      </c>
      <c r="C24" s="260"/>
      <c r="D24" s="140">
        <v>2103</v>
      </c>
      <c r="E24" s="141">
        <v>98</v>
      </c>
      <c r="F24" s="142">
        <v>853</v>
      </c>
      <c r="G24" s="142">
        <v>1152</v>
      </c>
      <c r="H24" s="143">
        <v>716</v>
      </c>
      <c r="I24" s="144">
        <v>4.6600095102234902E-2</v>
      </c>
      <c r="J24" s="145">
        <v>0.40561103185924868</v>
      </c>
      <c r="K24" s="145">
        <v>0.54778887303851642</v>
      </c>
      <c r="L24" s="146">
        <v>0.34046600095102236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703</v>
      </c>
      <c r="E25" s="113">
        <v>36</v>
      </c>
      <c r="F25" s="114">
        <v>237</v>
      </c>
      <c r="G25" s="114">
        <v>430</v>
      </c>
      <c r="H25" s="115">
        <v>267</v>
      </c>
      <c r="I25" s="116">
        <v>5.1209103840682786E-2</v>
      </c>
      <c r="J25" s="117">
        <v>0.33712660028449504</v>
      </c>
      <c r="K25" s="117">
        <v>0.61166429587482218</v>
      </c>
      <c r="L25" s="118">
        <v>0.37980085348506404</v>
      </c>
    </row>
    <row r="26" spans="1:12" ht="22.5" customHeight="1" x14ac:dyDescent="0.15">
      <c r="A26" s="271"/>
      <c r="B26" s="257" t="s">
        <v>35</v>
      </c>
      <c r="C26" s="258"/>
      <c r="D26" s="129">
        <v>397</v>
      </c>
      <c r="E26" s="122">
        <v>6</v>
      </c>
      <c r="F26" s="123">
        <v>144</v>
      </c>
      <c r="G26" s="123">
        <v>247</v>
      </c>
      <c r="H26" s="124">
        <v>158</v>
      </c>
      <c r="I26" s="125">
        <v>1.5113350125944584E-2</v>
      </c>
      <c r="J26" s="126">
        <v>0.36272040302267</v>
      </c>
      <c r="K26" s="126">
        <v>0.62216624685138544</v>
      </c>
      <c r="L26" s="127">
        <v>0.39798488664987408</v>
      </c>
    </row>
    <row r="27" spans="1:12" ht="22.5" customHeight="1" x14ac:dyDescent="0.15">
      <c r="A27" s="271"/>
      <c r="B27" s="259" t="s">
        <v>36</v>
      </c>
      <c r="C27" s="260"/>
      <c r="D27" s="132">
        <v>1100</v>
      </c>
      <c r="E27" s="154">
        <v>42</v>
      </c>
      <c r="F27" s="155">
        <v>381</v>
      </c>
      <c r="G27" s="155">
        <v>677</v>
      </c>
      <c r="H27" s="156">
        <v>425</v>
      </c>
      <c r="I27" s="157">
        <v>3.8181818181818185E-2</v>
      </c>
      <c r="J27" s="158">
        <v>0.34636363636363637</v>
      </c>
      <c r="K27" s="158">
        <v>0.61545454545454548</v>
      </c>
      <c r="L27" s="159">
        <v>0.38636363636363635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1606</v>
      </c>
      <c r="E28" s="113">
        <v>80</v>
      </c>
      <c r="F28" s="114">
        <v>646</v>
      </c>
      <c r="G28" s="114">
        <v>880</v>
      </c>
      <c r="H28" s="115">
        <v>567</v>
      </c>
      <c r="I28" s="116">
        <v>4.9813200498132003E-2</v>
      </c>
      <c r="J28" s="117">
        <v>0.40224159402241594</v>
      </c>
      <c r="K28" s="117">
        <v>0.54794520547945202</v>
      </c>
      <c r="L28" s="118">
        <v>0.35305105853051061</v>
      </c>
    </row>
    <row r="29" spans="1:12" ht="22.5" customHeight="1" x14ac:dyDescent="0.15">
      <c r="A29" s="253"/>
      <c r="B29" s="257" t="s">
        <v>39</v>
      </c>
      <c r="C29" s="258"/>
      <c r="D29" s="129">
        <v>385</v>
      </c>
      <c r="E29" s="122">
        <v>13</v>
      </c>
      <c r="F29" s="123">
        <v>104</v>
      </c>
      <c r="G29" s="123">
        <v>268</v>
      </c>
      <c r="H29" s="124">
        <v>166</v>
      </c>
      <c r="I29" s="125">
        <v>3.3766233766233764E-2</v>
      </c>
      <c r="J29" s="126">
        <v>0.27012987012987011</v>
      </c>
      <c r="K29" s="126">
        <v>0.69610389610389611</v>
      </c>
      <c r="L29" s="127">
        <v>0.43116883116883115</v>
      </c>
    </row>
    <row r="30" spans="1:12" ht="22.5" customHeight="1" x14ac:dyDescent="0.15">
      <c r="A30" s="254"/>
      <c r="B30" s="259" t="s">
        <v>36</v>
      </c>
      <c r="C30" s="260"/>
      <c r="D30" s="132">
        <v>1991</v>
      </c>
      <c r="E30" s="154">
        <v>93</v>
      </c>
      <c r="F30" s="155">
        <v>750</v>
      </c>
      <c r="G30" s="155">
        <v>1148</v>
      </c>
      <c r="H30" s="156">
        <v>733</v>
      </c>
      <c r="I30" s="157">
        <v>4.6710195881466597E-2</v>
      </c>
      <c r="J30" s="158">
        <v>0.37669512807634353</v>
      </c>
      <c r="K30" s="158">
        <v>0.57659467604218984</v>
      </c>
      <c r="L30" s="159">
        <v>0.36815670517327975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771</v>
      </c>
      <c r="E31" s="113">
        <v>32</v>
      </c>
      <c r="F31" s="114">
        <v>297</v>
      </c>
      <c r="G31" s="114">
        <v>442</v>
      </c>
      <c r="H31" s="115">
        <v>273</v>
      </c>
      <c r="I31" s="116">
        <v>4.1504539559014265E-2</v>
      </c>
      <c r="J31" s="117">
        <v>0.38521400778210119</v>
      </c>
      <c r="K31" s="117">
        <v>0.57328145265888453</v>
      </c>
      <c r="L31" s="118">
        <v>0.35408560311284049</v>
      </c>
    </row>
    <row r="32" spans="1:12" ht="22.5" customHeight="1" x14ac:dyDescent="0.15">
      <c r="A32" s="262"/>
      <c r="B32" s="257" t="s">
        <v>42</v>
      </c>
      <c r="C32" s="258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63"/>
      <c r="B33" s="259" t="s">
        <v>36</v>
      </c>
      <c r="C33" s="260"/>
      <c r="D33" s="132">
        <v>1282</v>
      </c>
      <c r="E33" s="154">
        <v>58</v>
      </c>
      <c r="F33" s="155">
        <v>482</v>
      </c>
      <c r="G33" s="155">
        <v>742</v>
      </c>
      <c r="H33" s="156">
        <v>464</v>
      </c>
      <c r="I33" s="157">
        <v>4.5241809672386897E-2</v>
      </c>
      <c r="J33" s="158">
        <v>0.37597503900156004</v>
      </c>
      <c r="K33" s="158">
        <v>0.57878315132605307</v>
      </c>
      <c r="L33" s="159">
        <v>0.36193447737909518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662</v>
      </c>
      <c r="E34" s="106">
        <v>24</v>
      </c>
      <c r="F34" s="107">
        <v>233</v>
      </c>
      <c r="G34" s="107">
        <v>405</v>
      </c>
      <c r="H34" s="108">
        <v>261</v>
      </c>
      <c r="I34" s="109">
        <v>3.6253776435045321E-2</v>
      </c>
      <c r="J34" s="110">
        <v>0.35196374622356497</v>
      </c>
      <c r="K34" s="110">
        <v>0.61178247734138969</v>
      </c>
      <c r="L34" s="111">
        <v>0.39425981873111782</v>
      </c>
    </row>
    <row r="35" spans="1:12" ht="22.5" customHeight="1" x14ac:dyDescent="0.15">
      <c r="A35" s="253"/>
      <c r="B35" s="257" t="s">
        <v>45</v>
      </c>
      <c r="C35" s="258"/>
      <c r="D35" s="129">
        <v>597</v>
      </c>
      <c r="E35" s="122">
        <v>27</v>
      </c>
      <c r="F35" s="123">
        <v>215</v>
      </c>
      <c r="G35" s="123">
        <v>355</v>
      </c>
      <c r="H35" s="124">
        <v>197</v>
      </c>
      <c r="I35" s="125">
        <v>4.5226130653266333E-2</v>
      </c>
      <c r="J35" s="126">
        <v>0.36013400335008378</v>
      </c>
      <c r="K35" s="126">
        <v>0.59463986599664986</v>
      </c>
      <c r="L35" s="127">
        <v>0.32998324958123953</v>
      </c>
    </row>
    <row r="36" spans="1:12" ht="22.5" customHeight="1" x14ac:dyDescent="0.15">
      <c r="A36" s="254"/>
      <c r="B36" s="259" t="s">
        <v>36</v>
      </c>
      <c r="C36" s="260"/>
      <c r="D36" s="132">
        <v>1259</v>
      </c>
      <c r="E36" s="154">
        <v>51</v>
      </c>
      <c r="F36" s="155">
        <v>448</v>
      </c>
      <c r="G36" s="155">
        <v>760</v>
      </c>
      <c r="H36" s="156">
        <v>458</v>
      </c>
      <c r="I36" s="157">
        <v>4.0508339952343132E-2</v>
      </c>
      <c r="J36" s="158">
        <v>0.35583796664019063</v>
      </c>
      <c r="K36" s="158">
        <v>0.60365369340746622</v>
      </c>
      <c r="L36" s="159">
        <v>0.36378077839555201</v>
      </c>
    </row>
    <row r="37" spans="1:12" ht="22.5" customHeight="1" x14ac:dyDescent="0.15">
      <c r="A37" s="264" t="s">
        <v>46</v>
      </c>
      <c r="B37" s="265"/>
      <c r="C37" s="266"/>
      <c r="D37" s="160">
        <v>40643</v>
      </c>
      <c r="E37" s="161">
        <v>3017</v>
      </c>
      <c r="F37" s="162">
        <v>19054</v>
      </c>
      <c r="G37" s="162">
        <v>18572</v>
      </c>
      <c r="H37" s="163">
        <v>11173</v>
      </c>
      <c r="I37" s="164">
        <v>7.4231725020298692E-2</v>
      </c>
      <c r="J37" s="165">
        <v>0.46881381787761728</v>
      </c>
      <c r="K37" s="165">
        <v>0.45695445710208399</v>
      </c>
      <c r="L37" s="166">
        <v>0.27490588785276676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F9A4-9FC6-4744-8238-2DA4722B97FF}">
  <sheetPr>
    <tabColor rgb="FFFFFF00"/>
    <pageSetUpPr fitToPage="1"/>
  </sheetPr>
  <dimension ref="A1:Q39"/>
  <sheetViews>
    <sheetView zoomScaleNormal="100" workbookViewId="0">
      <selection activeCell="T13" sqref="T13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78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13455</v>
      </c>
      <c r="E7" s="176">
        <v>706</v>
      </c>
      <c r="F7" s="177">
        <v>3380</v>
      </c>
      <c r="G7" s="107">
        <v>2066</v>
      </c>
      <c r="H7" s="108">
        <v>1123</v>
      </c>
      <c r="I7" s="106">
        <v>656</v>
      </c>
      <c r="J7" s="107">
        <v>3670</v>
      </c>
      <c r="K7" s="107">
        <v>1091</v>
      </c>
      <c r="L7" s="107">
        <v>2977</v>
      </c>
      <c r="M7" s="108">
        <v>1932</v>
      </c>
      <c r="N7" s="106">
        <v>1362</v>
      </c>
      <c r="O7" s="107">
        <v>7050</v>
      </c>
      <c r="P7" s="107">
        <v>5043</v>
      </c>
      <c r="Q7" s="178">
        <v>3055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347</v>
      </c>
      <c r="F8" s="180">
        <v>2417</v>
      </c>
      <c r="G8" s="114">
        <v>1665</v>
      </c>
      <c r="H8" s="115">
        <v>878</v>
      </c>
      <c r="I8" s="113">
        <v>371</v>
      </c>
      <c r="J8" s="114">
        <v>2201</v>
      </c>
      <c r="K8" s="114">
        <v>541</v>
      </c>
      <c r="L8" s="114">
        <v>2398</v>
      </c>
      <c r="M8" s="115">
        <v>1463</v>
      </c>
      <c r="N8" s="113">
        <v>718</v>
      </c>
      <c r="O8" s="114">
        <v>4618</v>
      </c>
      <c r="P8" s="114">
        <v>4063</v>
      </c>
      <c r="Q8" s="181">
        <v>2341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447</v>
      </c>
      <c r="G9" s="123">
        <v>326</v>
      </c>
      <c r="H9" s="124">
        <v>168</v>
      </c>
      <c r="I9" s="122">
        <v>51</v>
      </c>
      <c r="J9" s="123">
        <v>340</v>
      </c>
      <c r="K9" s="123">
        <v>108</v>
      </c>
      <c r="L9" s="123">
        <v>482</v>
      </c>
      <c r="M9" s="124">
        <v>272</v>
      </c>
      <c r="N9" s="122">
        <v>106</v>
      </c>
      <c r="O9" s="123">
        <v>787</v>
      </c>
      <c r="P9" s="123">
        <v>808</v>
      </c>
      <c r="Q9" s="184">
        <v>440</v>
      </c>
    </row>
    <row r="10" spans="1:17" ht="24" customHeight="1" x14ac:dyDescent="0.15">
      <c r="A10" s="318"/>
      <c r="B10" s="46"/>
      <c r="C10" s="38" t="s">
        <v>17</v>
      </c>
      <c r="D10" s="121">
        <v>1036</v>
      </c>
      <c r="E10" s="182">
        <v>15</v>
      </c>
      <c r="F10" s="183">
        <v>228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351</v>
      </c>
      <c r="M10" s="124">
        <v>247</v>
      </c>
      <c r="N10" s="122">
        <v>23</v>
      </c>
      <c r="O10" s="123">
        <v>419</v>
      </c>
      <c r="P10" s="123">
        <v>594</v>
      </c>
      <c r="Q10" s="184">
        <v>377</v>
      </c>
    </row>
    <row r="11" spans="1:17" ht="24" customHeight="1" x14ac:dyDescent="0.15">
      <c r="A11" s="318"/>
      <c r="B11" s="306" t="s">
        <v>18</v>
      </c>
      <c r="C11" s="307"/>
      <c r="D11" s="129">
        <v>3640</v>
      </c>
      <c r="E11" s="182">
        <v>183</v>
      </c>
      <c r="F11" s="183">
        <v>906</v>
      </c>
      <c r="G11" s="123">
        <v>548</v>
      </c>
      <c r="H11" s="124">
        <v>266</v>
      </c>
      <c r="I11" s="122">
        <v>174</v>
      </c>
      <c r="J11" s="123">
        <v>987</v>
      </c>
      <c r="K11" s="123">
        <v>291</v>
      </c>
      <c r="L11" s="123">
        <v>842</v>
      </c>
      <c r="M11" s="124">
        <v>511</v>
      </c>
      <c r="N11" s="122">
        <v>357</v>
      </c>
      <c r="O11" s="123">
        <v>1893</v>
      </c>
      <c r="P11" s="123">
        <v>1390</v>
      </c>
      <c r="Q11" s="184">
        <v>777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52</v>
      </c>
      <c r="F12" s="183">
        <v>488</v>
      </c>
      <c r="G12" s="123">
        <v>444</v>
      </c>
      <c r="H12" s="124">
        <v>244</v>
      </c>
      <c r="I12" s="122">
        <v>58</v>
      </c>
      <c r="J12" s="123">
        <v>478</v>
      </c>
      <c r="K12" s="123">
        <v>110</v>
      </c>
      <c r="L12" s="123">
        <v>651</v>
      </c>
      <c r="M12" s="124">
        <v>431</v>
      </c>
      <c r="N12" s="122">
        <v>110</v>
      </c>
      <c r="O12" s="123">
        <v>966</v>
      </c>
      <c r="P12" s="123">
        <v>1095</v>
      </c>
      <c r="Q12" s="184">
        <v>675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18"/>
      <c r="B14" s="306" t="s">
        <v>21</v>
      </c>
      <c r="C14" s="307"/>
      <c r="D14" s="129">
        <v>907</v>
      </c>
      <c r="E14" s="122">
        <v>11</v>
      </c>
      <c r="F14" s="123">
        <v>187</v>
      </c>
      <c r="G14" s="123">
        <v>216</v>
      </c>
      <c r="H14" s="124">
        <v>128</v>
      </c>
      <c r="I14" s="122">
        <v>13</v>
      </c>
      <c r="J14" s="123">
        <v>169</v>
      </c>
      <c r="K14" s="123">
        <v>30</v>
      </c>
      <c r="L14" s="123">
        <v>311</v>
      </c>
      <c r="M14" s="124">
        <v>206</v>
      </c>
      <c r="N14" s="122">
        <v>24</v>
      </c>
      <c r="O14" s="123">
        <v>356</v>
      </c>
      <c r="P14" s="123">
        <v>527</v>
      </c>
      <c r="Q14" s="184">
        <v>334</v>
      </c>
    </row>
    <row r="15" spans="1:17" ht="24" customHeight="1" x14ac:dyDescent="0.15">
      <c r="A15" s="318"/>
      <c r="B15" s="306" t="s">
        <v>22</v>
      </c>
      <c r="C15" s="307"/>
      <c r="D15" s="129">
        <v>1475</v>
      </c>
      <c r="E15" s="122">
        <v>15</v>
      </c>
      <c r="F15" s="123">
        <v>262</v>
      </c>
      <c r="G15" s="123">
        <v>396</v>
      </c>
      <c r="H15" s="124">
        <v>222</v>
      </c>
      <c r="I15" s="122">
        <v>20</v>
      </c>
      <c r="J15" s="123">
        <v>257</v>
      </c>
      <c r="K15" s="123">
        <v>52</v>
      </c>
      <c r="L15" s="123">
        <v>525</v>
      </c>
      <c r="M15" s="124">
        <v>350</v>
      </c>
      <c r="N15" s="122">
        <v>35</v>
      </c>
      <c r="O15" s="123">
        <v>519</v>
      </c>
      <c r="P15" s="123">
        <v>921</v>
      </c>
      <c r="Q15" s="184">
        <v>572</v>
      </c>
    </row>
    <row r="16" spans="1:17" ht="24" customHeight="1" x14ac:dyDescent="0.15">
      <c r="A16" s="318"/>
      <c r="B16" s="306" t="s">
        <v>23</v>
      </c>
      <c r="C16" s="307"/>
      <c r="D16" s="129">
        <v>518</v>
      </c>
      <c r="E16" s="122">
        <v>15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33</v>
      </c>
      <c r="L16" s="123">
        <v>141</v>
      </c>
      <c r="M16" s="124">
        <v>78</v>
      </c>
      <c r="N16" s="122">
        <v>27</v>
      </c>
      <c r="O16" s="123">
        <v>235</v>
      </c>
      <c r="P16" s="123">
        <v>256</v>
      </c>
      <c r="Q16" s="184">
        <v>126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562</v>
      </c>
      <c r="E19" s="113">
        <v>7</v>
      </c>
      <c r="F19" s="114">
        <v>172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188</v>
      </c>
      <c r="M19" s="115">
        <v>114</v>
      </c>
      <c r="N19" s="113">
        <v>14</v>
      </c>
      <c r="O19" s="114">
        <v>218</v>
      </c>
      <c r="P19" s="114">
        <v>330</v>
      </c>
      <c r="Q19" s="181">
        <v>203</v>
      </c>
    </row>
    <row r="20" spans="1:17" ht="24" customHeight="1" x14ac:dyDescent="0.15">
      <c r="A20" s="317"/>
      <c r="B20" s="308" t="s">
        <v>27</v>
      </c>
      <c r="C20" s="309"/>
      <c r="D20" s="132">
        <v>32228</v>
      </c>
      <c r="E20" s="133">
        <v>1336</v>
      </c>
      <c r="F20" s="134">
        <v>7948</v>
      </c>
      <c r="G20" s="134">
        <v>5626</v>
      </c>
      <c r="H20" s="135">
        <v>3018</v>
      </c>
      <c r="I20" s="133">
        <v>1311</v>
      </c>
      <c r="J20" s="134">
        <v>7926</v>
      </c>
      <c r="K20" s="134">
        <v>2162</v>
      </c>
      <c r="L20" s="187">
        <v>8081</v>
      </c>
      <c r="M20" s="135">
        <v>5116</v>
      </c>
      <c r="N20" s="133">
        <v>2647</v>
      </c>
      <c r="O20" s="134">
        <v>15874</v>
      </c>
      <c r="P20" s="187">
        <v>13707</v>
      </c>
      <c r="Q20" s="188">
        <v>8134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680</v>
      </c>
      <c r="E21" s="106">
        <v>13</v>
      </c>
      <c r="F21" s="107">
        <v>147</v>
      </c>
      <c r="G21" s="107">
        <v>168</v>
      </c>
      <c r="H21" s="108">
        <v>90</v>
      </c>
      <c r="I21" s="106">
        <v>15</v>
      </c>
      <c r="J21" s="107">
        <v>119</v>
      </c>
      <c r="K21" s="107">
        <v>30</v>
      </c>
      <c r="L21" s="107">
        <v>218</v>
      </c>
      <c r="M21" s="108">
        <v>153</v>
      </c>
      <c r="N21" s="106">
        <v>28</v>
      </c>
      <c r="O21" s="107">
        <v>266</v>
      </c>
      <c r="P21" s="107">
        <v>386</v>
      </c>
      <c r="Q21" s="178">
        <v>243</v>
      </c>
    </row>
    <row r="22" spans="1:17" ht="24" customHeight="1" x14ac:dyDescent="0.15">
      <c r="A22" s="317"/>
      <c r="B22" s="308" t="s">
        <v>27</v>
      </c>
      <c r="C22" s="309"/>
      <c r="D22" s="140">
        <v>680</v>
      </c>
      <c r="E22" s="141">
        <v>13</v>
      </c>
      <c r="F22" s="142">
        <v>147</v>
      </c>
      <c r="G22" s="142">
        <v>168</v>
      </c>
      <c r="H22" s="143">
        <v>90</v>
      </c>
      <c r="I22" s="141">
        <v>15</v>
      </c>
      <c r="J22" s="142">
        <v>119</v>
      </c>
      <c r="K22" s="142">
        <v>30</v>
      </c>
      <c r="L22" s="142">
        <v>218</v>
      </c>
      <c r="M22" s="143">
        <v>153</v>
      </c>
      <c r="N22" s="141">
        <v>28</v>
      </c>
      <c r="O22" s="142">
        <v>266</v>
      </c>
      <c r="P22" s="142">
        <v>386</v>
      </c>
      <c r="Q22" s="189">
        <v>243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699</v>
      </c>
      <c r="E23" s="148">
        <v>9</v>
      </c>
      <c r="F23" s="148">
        <v>145</v>
      </c>
      <c r="G23" s="149">
        <v>176</v>
      </c>
      <c r="H23" s="150">
        <v>95</v>
      </c>
      <c r="I23" s="148">
        <v>11</v>
      </c>
      <c r="J23" s="149">
        <v>142</v>
      </c>
      <c r="K23" s="149">
        <v>40</v>
      </c>
      <c r="L23" s="149">
        <v>216</v>
      </c>
      <c r="M23" s="150">
        <v>136</v>
      </c>
      <c r="N23" s="148">
        <v>20</v>
      </c>
      <c r="O23" s="149">
        <v>287</v>
      </c>
      <c r="P23" s="149">
        <v>392</v>
      </c>
      <c r="Q23" s="190">
        <v>231</v>
      </c>
    </row>
    <row r="24" spans="1:17" ht="24" customHeight="1" x14ac:dyDescent="0.15">
      <c r="A24" s="318"/>
      <c r="B24" s="306" t="s">
        <v>32</v>
      </c>
      <c r="C24" s="307"/>
      <c r="D24" s="129">
        <v>1404</v>
      </c>
      <c r="E24" s="122">
        <v>39</v>
      </c>
      <c r="F24" s="122">
        <v>283</v>
      </c>
      <c r="G24" s="123">
        <v>335</v>
      </c>
      <c r="H24" s="124">
        <v>199</v>
      </c>
      <c r="I24" s="122">
        <v>39</v>
      </c>
      <c r="J24" s="123">
        <v>283</v>
      </c>
      <c r="K24" s="123">
        <v>67</v>
      </c>
      <c r="L24" s="123">
        <v>425</v>
      </c>
      <c r="M24" s="124">
        <v>286</v>
      </c>
      <c r="N24" s="122">
        <v>78</v>
      </c>
      <c r="O24" s="123">
        <v>566</v>
      </c>
      <c r="P24" s="123">
        <v>760</v>
      </c>
      <c r="Q24" s="184">
        <v>485</v>
      </c>
    </row>
    <row r="25" spans="1:17" ht="24" customHeight="1" x14ac:dyDescent="0.15">
      <c r="A25" s="317"/>
      <c r="B25" s="308" t="s">
        <v>27</v>
      </c>
      <c r="C25" s="309"/>
      <c r="D25" s="140">
        <v>2103</v>
      </c>
      <c r="E25" s="141">
        <v>48</v>
      </c>
      <c r="F25" s="142">
        <v>428</v>
      </c>
      <c r="G25" s="142">
        <v>511</v>
      </c>
      <c r="H25" s="143">
        <v>294</v>
      </c>
      <c r="I25" s="141">
        <v>50</v>
      </c>
      <c r="J25" s="142">
        <v>425</v>
      </c>
      <c r="K25" s="142">
        <v>107</v>
      </c>
      <c r="L25" s="142">
        <v>641</v>
      </c>
      <c r="M25" s="143">
        <v>422</v>
      </c>
      <c r="N25" s="141">
        <v>98</v>
      </c>
      <c r="O25" s="142">
        <v>853</v>
      </c>
      <c r="P25" s="142">
        <v>1152</v>
      </c>
      <c r="Q25" s="189">
        <v>716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703</v>
      </c>
      <c r="E26" s="113">
        <v>20</v>
      </c>
      <c r="F26" s="114">
        <v>121</v>
      </c>
      <c r="G26" s="114">
        <v>191</v>
      </c>
      <c r="H26" s="115">
        <v>106</v>
      </c>
      <c r="I26" s="113">
        <v>16</v>
      </c>
      <c r="J26" s="114">
        <v>116</v>
      </c>
      <c r="K26" s="114">
        <v>23</v>
      </c>
      <c r="L26" s="114">
        <v>239</v>
      </c>
      <c r="M26" s="115">
        <v>161</v>
      </c>
      <c r="N26" s="113">
        <v>36</v>
      </c>
      <c r="O26" s="114">
        <v>237</v>
      </c>
      <c r="P26" s="114">
        <v>430</v>
      </c>
      <c r="Q26" s="181">
        <v>267</v>
      </c>
    </row>
    <row r="27" spans="1:17" ht="24" customHeight="1" x14ac:dyDescent="0.15">
      <c r="A27" s="318"/>
      <c r="B27" s="306" t="s">
        <v>35</v>
      </c>
      <c r="C27" s="307"/>
      <c r="D27" s="129">
        <v>397</v>
      </c>
      <c r="E27" s="122">
        <v>3</v>
      </c>
      <c r="F27" s="123">
        <v>84</v>
      </c>
      <c r="G27" s="123">
        <v>112</v>
      </c>
      <c r="H27" s="124">
        <v>65</v>
      </c>
      <c r="I27" s="122">
        <v>3</v>
      </c>
      <c r="J27" s="123">
        <v>60</v>
      </c>
      <c r="K27" s="123">
        <v>9</v>
      </c>
      <c r="L27" s="123">
        <v>135</v>
      </c>
      <c r="M27" s="124">
        <v>93</v>
      </c>
      <c r="N27" s="122">
        <v>6</v>
      </c>
      <c r="O27" s="123">
        <v>144</v>
      </c>
      <c r="P27" s="123">
        <v>247</v>
      </c>
      <c r="Q27" s="184">
        <v>158</v>
      </c>
    </row>
    <row r="28" spans="1:17" ht="24" customHeight="1" x14ac:dyDescent="0.15">
      <c r="A28" s="317"/>
      <c r="B28" s="308" t="s">
        <v>36</v>
      </c>
      <c r="C28" s="309"/>
      <c r="D28" s="132">
        <v>1100</v>
      </c>
      <c r="E28" s="154">
        <v>23</v>
      </c>
      <c r="F28" s="155">
        <v>205</v>
      </c>
      <c r="G28" s="155">
        <v>303</v>
      </c>
      <c r="H28" s="156">
        <v>171</v>
      </c>
      <c r="I28" s="154">
        <v>19</v>
      </c>
      <c r="J28" s="155">
        <v>176</v>
      </c>
      <c r="K28" s="155">
        <v>32</v>
      </c>
      <c r="L28" s="155">
        <v>374</v>
      </c>
      <c r="M28" s="156">
        <v>254</v>
      </c>
      <c r="N28" s="154">
        <v>42</v>
      </c>
      <c r="O28" s="155">
        <v>381</v>
      </c>
      <c r="P28" s="155">
        <v>677</v>
      </c>
      <c r="Q28" s="191">
        <v>425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1606</v>
      </c>
      <c r="E29" s="113">
        <v>40</v>
      </c>
      <c r="F29" s="114">
        <v>337</v>
      </c>
      <c r="G29" s="114">
        <v>377</v>
      </c>
      <c r="H29" s="115">
        <v>224</v>
      </c>
      <c r="I29" s="113">
        <v>40</v>
      </c>
      <c r="J29" s="114">
        <v>309</v>
      </c>
      <c r="K29" s="114">
        <v>58</v>
      </c>
      <c r="L29" s="114">
        <v>503</v>
      </c>
      <c r="M29" s="115">
        <v>343</v>
      </c>
      <c r="N29" s="113">
        <v>80</v>
      </c>
      <c r="O29" s="114">
        <v>646</v>
      </c>
      <c r="P29" s="114">
        <v>880</v>
      </c>
      <c r="Q29" s="181">
        <v>567</v>
      </c>
    </row>
    <row r="30" spans="1:17" ht="24" customHeight="1" x14ac:dyDescent="0.15">
      <c r="A30" s="311"/>
      <c r="B30" s="306" t="s">
        <v>39</v>
      </c>
      <c r="C30" s="307"/>
      <c r="D30" s="129">
        <v>385</v>
      </c>
      <c r="E30" s="122">
        <v>6</v>
      </c>
      <c r="F30" s="123">
        <v>52</v>
      </c>
      <c r="G30" s="123">
        <v>124</v>
      </c>
      <c r="H30" s="124">
        <v>70</v>
      </c>
      <c r="I30" s="122">
        <v>7</v>
      </c>
      <c r="J30" s="123">
        <v>52</v>
      </c>
      <c r="K30" s="123">
        <v>12</v>
      </c>
      <c r="L30" s="123">
        <v>144</v>
      </c>
      <c r="M30" s="124">
        <v>96</v>
      </c>
      <c r="N30" s="122">
        <v>13</v>
      </c>
      <c r="O30" s="123">
        <v>104</v>
      </c>
      <c r="P30" s="123">
        <v>268</v>
      </c>
      <c r="Q30" s="184">
        <v>166</v>
      </c>
    </row>
    <row r="31" spans="1:17" ht="24" customHeight="1" x14ac:dyDescent="0.15">
      <c r="A31" s="312"/>
      <c r="B31" s="308" t="s">
        <v>36</v>
      </c>
      <c r="C31" s="309"/>
      <c r="D31" s="132">
        <v>1991</v>
      </c>
      <c r="E31" s="154">
        <v>46</v>
      </c>
      <c r="F31" s="155">
        <v>389</v>
      </c>
      <c r="G31" s="155">
        <v>501</v>
      </c>
      <c r="H31" s="156">
        <v>294</v>
      </c>
      <c r="I31" s="154">
        <v>47</v>
      </c>
      <c r="J31" s="155">
        <v>361</v>
      </c>
      <c r="K31" s="155">
        <v>70</v>
      </c>
      <c r="L31" s="155">
        <v>647</v>
      </c>
      <c r="M31" s="156">
        <v>439</v>
      </c>
      <c r="N31" s="154">
        <v>93</v>
      </c>
      <c r="O31" s="155">
        <v>750</v>
      </c>
      <c r="P31" s="155">
        <v>1148</v>
      </c>
      <c r="Q31" s="191">
        <v>733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771</v>
      </c>
      <c r="E32" s="113">
        <v>19</v>
      </c>
      <c r="F32" s="114">
        <v>163</v>
      </c>
      <c r="G32" s="114">
        <v>185</v>
      </c>
      <c r="H32" s="115">
        <v>99</v>
      </c>
      <c r="I32" s="113">
        <v>13</v>
      </c>
      <c r="J32" s="114">
        <v>134</v>
      </c>
      <c r="K32" s="114">
        <v>19</v>
      </c>
      <c r="L32" s="114">
        <v>257</v>
      </c>
      <c r="M32" s="115">
        <v>174</v>
      </c>
      <c r="N32" s="113">
        <v>32</v>
      </c>
      <c r="O32" s="114">
        <v>297</v>
      </c>
      <c r="P32" s="114">
        <v>442</v>
      </c>
      <c r="Q32" s="181">
        <v>273</v>
      </c>
    </row>
    <row r="33" spans="1:17" ht="24" customHeight="1" x14ac:dyDescent="0.15">
      <c r="A33" s="302"/>
      <c r="B33" s="306" t="s">
        <v>42</v>
      </c>
      <c r="C33" s="307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13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03"/>
      <c r="B34" s="308" t="s">
        <v>36</v>
      </c>
      <c r="C34" s="309"/>
      <c r="D34" s="132">
        <v>1282</v>
      </c>
      <c r="E34" s="154">
        <v>33</v>
      </c>
      <c r="F34" s="155">
        <v>258</v>
      </c>
      <c r="G34" s="155">
        <v>327</v>
      </c>
      <c r="H34" s="156">
        <v>184</v>
      </c>
      <c r="I34" s="154">
        <v>25</v>
      </c>
      <c r="J34" s="155">
        <v>224</v>
      </c>
      <c r="K34" s="155">
        <v>32</v>
      </c>
      <c r="L34" s="155">
        <v>415</v>
      </c>
      <c r="M34" s="156">
        <v>280</v>
      </c>
      <c r="N34" s="154">
        <v>58</v>
      </c>
      <c r="O34" s="155">
        <v>482</v>
      </c>
      <c r="P34" s="155">
        <v>742</v>
      </c>
      <c r="Q34" s="191"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662</v>
      </c>
      <c r="E35" s="106">
        <v>12</v>
      </c>
      <c r="F35" s="107">
        <v>127</v>
      </c>
      <c r="G35" s="107">
        <v>169</v>
      </c>
      <c r="H35" s="108">
        <v>101</v>
      </c>
      <c r="I35" s="106">
        <v>12</v>
      </c>
      <c r="J35" s="107">
        <v>106</v>
      </c>
      <c r="K35" s="107">
        <v>15</v>
      </c>
      <c r="L35" s="107">
        <v>236</v>
      </c>
      <c r="M35" s="108">
        <v>160</v>
      </c>
      <c r="N35" s="106">
        <v>24</v>
      </c>
      <c r="O35" s="107">
        <v>233</v>
      </c>
      <c r="P35" s="107">
        <v>405</v>
      </c>
      <c r="Q35" s="178">
        <v>261</v>
      </c>
    </row>
    <row r="36" spans="1:17" ht="24" customHeight="1" x14ac:dyDescent="0.15">
      <c r="A36" s="311"/>
      <c r="B36" s="306" t="s">
        <v>45</v>
      </c>
      <c r="C36" s="307"/>
      <c r="D36" s="129">
        <v>597</v>
      </c>
      <c r="E36" s="122">
        <v>12</v>
      </c>
      <c r="F36" s="123">
        <v>109</v>
      </c>
      <c r="G36" s="123">
        <v>164</v>
      </c>
      <c r="H36" s="124">
        <v>79</v>
      </c>
      <c r="I36" s="122">
        <v>15</v>
      </c>
      <c r="J36" s="123">
        <v>106</v>
      </c>
      <c r="K36" s="123">
        <v>23</v>
      </c>
      <c r="L36" s="123">
        <v>191</v>
      </c>
      <c r="M36" s="124">
        <v>118</v>
      </c>
      <c r="N36" s="122">
        <v>27</v>
      </c>
      <c r="O36" s="123">
        <v>215</v>
      </c>
      <c r="P36" s="123">
        <v>355</v>
      </c>
      <c r="Q36" s="184">
        <v>197</v>
      </c>
    </row>
    <row r="37" spans="1:17" ht="24" customHeight="1" x14ac:dyDescent="0.15">
      <c r="A37" s="312"/>
      <c r="B37" s="308" t="s">
        <v>36</v>
      </c>
      <c r="C37" s="309"/>
      <c r="D37" s="132">
        <v>1259</v>
      </c>
      <c r="E37" s="154">
        <v>24</v>
      </c>
      <c r="F37" s="155">
        <v>236</v>
      </c>
      <c r="G37" s="155">
        <v>333</v>
      </c>
      <c r="H37" s="156">
        <v>180</v>
      </c>
      <c r="I37" s="154">
        <v>27</v>
      </c>
      <c r="J37" s="155">
        <v>212</v>
      </c>
      <c r="K37" s="155">
        <v>38</v>
      </c>
      <c r="L37" s="155">
        <v>427</v>
      </c>
      <c r="M37" s="156">
        <v>278</v>
      </c>
      <c r="N37" s="154">
        <v>51</v>
      </c>
      <c r="O37" s="155">
        <v>448</v>
      </c>
      <c r="P37" s="155">
        <v>760</v>
      </c>
      <c r="Q37" s="191">
        <v>458</v>
      </c>
    </row>
    <row r="38" spans="1:17" ht="24" customHeight="1" thickBot="1" x14ac:dyDescent="0.2">
      <c r="A38" s="313" t="s">
        <v>46</v>
      </c>
      <c r="B38" s="314"/>
      <c r="C38" s="315"/>
      <c r="D38" s="192">
        <v>40643</v>
      </c>
      <c r="E38" s="193">
        <v>1523</v>
      </c>
      <c r="F38" s="194">
        <v>9611</v>
      </c>
      <c r="G38" s="194">
        <v>7769</v>
      </c>
      <c r="H38" s="195">
        <v>4231</v>
      </c>
      <c r="I38" s="193">
        <v>1494</v>
      </c>
      <c r="J38" s="194">
        <v>9443</v>
      </c>
      <c r="K38" s="194">
        <v>2471</v>
      </c>
      <c r="L38" s="194">
        <v>10803</v>
      </c>
      <c r="M38" s="195">
        <v>6942</v>
      </c>
      <c r="N38" s="193">
        <v>3017</v>
      </c>
      <c r="O38" s="194">
        <v>19054</v>
      </c>
      <c r="P38" s="194">
        <v>18572</v>
      </c>
      <c r="Q38" s="196">
        <v>11173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97C5-8279-45DB-8043-ABB9FB21738A}">
  <sheetPr>
    <tabColor rgb="FF00B0F0"/>
  </sheetPr>
  <dimension ref="A1:S41"/>
  <sheetViews>
    <sheetView tabSelected="1" zoomScale="115" zoomScaleNormal="115" workbookViewId="0">
      <selection activeCell="U2" sqref="U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7167</v>
      </c>
      <c r="E6" s="14" t="s">
        <v>11</v>
      </c>
      <c r="F6" s="15">
        <v>126</v>
      </c>
      <c r="G6" s="16" t="s">
        <v>12</v>
      </c>
      <c r="H6" s="17">
        <v>6148</v>
      </c>
      <c r="I6" s="18" t="s">
        <v>13</v>
      </c>
      <c r="J6" s="19">
        <v>52</v>
      </c>
      <c r="K6" s="20" t="s">
        <v>14</v>
      </c>
      <c r="L6" s="17">
        <v>7305</v>
      </c>
      <c r="M6" s="18" t="s">
        <v>13</v>
      </c>
      <c r="N6" s="19">
        <v>117</v>
      </c>
      <c r="O6" s="20" t="s">
        <v>14</v>
      </c>
      <c r="P6" s="17">
        <v>13453</v>
      </c>
      <c r="Q6" s="18" t="s">
        <v>13</v>
      </c>
      <c r="R6" s="19">
        <v>169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5119</v>
      </c>
      <c r="E7" s="22" t="s">
        <v>13</v>
      </c>
      <c r="F7" s="23">
        <v>106</v>
      </c>
      <c r="G7" s="24" t="s">
        <v>14</v>
      </c>
      <c r="H7" s="25">
        <v>4422</v>
      </c>
      <c r="I7" s="26" t="s">
        <v>13</v>
      </c>
      <c r="J7" s="27">
        <v>86</v>
      </c>
      <c r="K7" s="28" t="s">
        <v>14</v>
      </c>
      <c r="L7" s="29">
        <v>4964</v>
      </c>
      <c r="M7" s="30" t="s">
        <v>13</v>
      </c>
      <c r="N7" s="31">
        <v>43</v>
      </c>
      <c r="O7" s="32" t="s">
        <v>14</v>
      </c>
      <c r="P7" s="33">
        <v>9386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995</v>
      </c>
      <c r="E8" s="40" t="s">
        <v>13</v>
      </c>
      <c r="F8" s="41">
        <v>13</v>
      </c>
      <c r="G8" s="42" t="s">
        <v>14</v>
      </c>
      <c r="H8" s="33">
        <v>822</v>
      </c>
      <c r="I8" s="34" t="s">
        <v>13</v>
      </c>
      <c r="J8" s="35">
        <v>5</v>
      </c>
      <c r="K8" s="36" t="s">
        <v>14</v>
      </c>
      <c r="L8" s="29">
        <v>874</v>
      </c>
      <c r="M8" s="43" t="s">
        <v>13</v>
      </c>
      <c r="N8" s="44">
        <v>13</v>
      </c>
      <c r="O8" s="45" t="s">
        <v>14</v>
      </c>
      <c r="P8" s="25">
        <v>1696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4</v>
      </c>
      <c r="K9" s="36" t="s">
        <v>14</v>
      </c>
      <c r="L9" s="29">
        <v>548</v>
      </c>
      <c r="M9" s="43" t="s">
        <v>13</v>
      </c>
      <c r="N9" s="44">
        <v>12</v>
      </c>
      <c r="O9" s="45" t="s">
        <v>14</v>
      </c>
      <c r="P9" s="25">
        <v>1035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1874</v>
      </c>
      <c r="E10" s="40" t="s">
        <v>13</v>
      </c>
      <c r="F10" s="41">
        <v>34</v>
      </c>
      <c r="G10" s="42" t="s">
        <v>14</v>
      </c>
      <c r="H10" s="33">
        <v>1630</v>
      </c>
      <c r="I10" s="34" t="s">
        <v>13</v>
      </c>
      <c r="J10" s="35">
        <v>12</v>
      </c>
      <c r="K10" s="36" t="s">
        <v>14</v>
      </c>
      <c r="L10" s="29">
        <v>1996</v>
      </c>
      <c r="M10" s="43" t="s">
        <v>13</v>
      </c>
      <c r="N10" s="44">
        <v>28</v>
      </c>
      <c r="O10" s="45" t="s">
        <v>14</v>
      </c>
      <c r="P10" s="25">
        <v>3626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1231</v>
      </c>
      <c r="E11" s="22" t="s">
        <v>13</v>
      </c>
      <c r="F11" s="23">
        <v>8</v>
      </c>
      <c r="G11" s="24" t="s">
        <v>14</v>
      </c>
      <c r="H11" s="25">
        <v>988</v>
      </c>
      <c r="I11" s="26" t="s">
        <v>13</v>
      </c>
      <c r="J11" s="27">
        <v>7</v>
      </c>
      <c r="K11" s="28" t="s">
        <v>14</v>
      </c>
      <c r="L11" s="29">
        <v>1186</v>
      </c>
      <c r="M11" s="43" t="s">
        <v>13</v>
      </c>
      <c r="N11" s="44">
        <v>5</v>
      </c>
      <c r="O11" s="45" t="s">
        <v>14</v>
      </c>
      <c r="P11" s="25">
        <v>2174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510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492</v>
      </c>
      <c r="M13" s="43" t="s">
        <v>13</v>
      </c>
      <c r="N13" s="44">
        <v>2</v>
      </c>
      <c r="O13" s="45" t="s">
        <v>14</v>
      </c>
      <c r="P13" s="25">
        <v>906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837</v>
      </c>
      <c r="E14" s="22" t="s">
        <v>13</v>
      </c>
      <c r="F14" s="23">
        <v>10</v>
      </c>
      <c r="G14" s="24" t="s">
        <v>14</v>
      </c>
      <c r="H14" s="25">
        <v>671</v>
      </c>
      <c r="I14" s="26" t="s">
        <v>13</v>
      </c>
      <c r="J14" s="27">
        <v>1</v>
      </c>
      <c r="K14" s="28" t="s">
        <v>14</v>
      </c>
      <c r="L14" s="29">
        <v>799</v>
      </c>
      <c r="M14" s="43" t="s">
        <v>13</v>
      </c>
      <c r="N14" s="44">
        <v>11</v>
      </c>
      <c r="O14" s="45" t="s">
        <v>14</v>
      </c>
      <c r="P14" s="25">
        <v>1470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246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388</v>
      </c>
      <c r="E18" s="22" t="s">
        <v>13</v>
      </c>
      <c r="F18" s="23">
        <v>0</v>
      </c>
      <c r="G18" s="24" t="s">
        <v>14</v>
      </c>
      <c r="H18" s="25">
        <v>319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17429</v>
      </c>
      <c r="E19" s="49" t="s">
        <v>13</v>
      </c>
      <c r="F19" s="50">
        <v>284</v>
      </c>
      <c r="G19" s="51" t="s">
        <v>14</v>
      </c>
      <c r="H19" s="48">
        <v>14892</v>
      </c>
      <c r="I19" s="49" t="s">
        <v>13</v>
      </c>
      <c r="J19" s="52">
        <v>158</v>
      </c>
      <c r="K19" s="53" t="s">
        <v>14</v>
      </c>
      <c r="L19" s="48">
        <v>17301</v>
      </c>
      <c r="M19" s="49" t="s">
        <v>13</v>
      </c>
      <c r="N19" s="52">
        <v>206</v>
      </c>
      <c r="O19" s="53" t="s">
        <v>14</v>
      </c>
      <c r="P19" s="48">
        <v>32193</v>
      </c>
      <c r="Q19" s="49" t="s">
        <v>13</v>
      </c>
      <c r="R19" s="52">
        <v>364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403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350</v>
      </c>
      <c r="M20" s="55" t="s">
        <v>13</v>
      </c>
      <c r="N20" s="56">
        <v>11</v>
      </c>
      <c r="O20" s="57" t="s">
        <v>14</v>
      </c>
      <c r="P20" s="17">
        <v>678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403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350</v>
      </c>
      <c r="M21" s="63" t="s">
        <v>13</v>
      </c>
      <c r="N21" s="64">
        <v>11</v>
      </c>
      <c r="O21" s="65" t="s">
        <v>14</v>
      </c>
      <c r="P21" s="66">
        <v>678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392</v>
      </c>
      <c r="E22" s="40" t="s">
        <v>13</v>
      </c>
      <c r="F22" s="41">
        <v>24</v>
      </c>
      <c r="G22" s="42" t="s">
        <v>14</v>
      </c>
      <c r="H22" s="69">
        <v>327</v>
      </c>
      <c r="I22" s="30" t="s">
        <v>13</v>
      </c>
      <c r="J22" s="31">
        <v>5</v>
      </c>
      <c r="K22" s="32" t="s">
        <v>14</v>
      </c>
      <c r="L22" s="54">
        <v>365</v>
      </c>
      <c r="M22" s="55" t="s">
        <v>13</v>
      </c>
      <c r="N22" s="56">
        <v>20</v>
      </c>
      <c r="O22" s="57" t="s">
        <v>14</v>
      </c>
      <c r="P22" s="70">
        <v>692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713</v>
      </c>
      <c r="E23" s="40" t="s">
        <v>11</v>
      </c>
      <c r="F23" s="41">
        <v>29</v>
      </c>
      <c r="G23" s="42" t="s">
        <v>14</v>
      </c>
      <c r="H23" s="69">
        <v>657</v>
      </c>
      <c r="I23" s="30" t="s">
        <v>13</v>
      </c>
      <c r="J23" s="31">
        <v>11</v>
      </c>
      <c r="K23" s="32" t="s">
        <v>14</v>
      </c>
      <c r="L23" s="69">
        <v>747</v>
      </c>
      <c r="M23" s="30" t="s">
        <v>13</v>
      </c>
      <c r="N23" s="31">
        <v>23</v>
      </c>
      <c r="O23" s="32" t="s">
        <v>14</v>
      </c>
      <c r="P23" s="25">
        <v>1404</v>
      </c>
      <c r="Q23" s="26" t="s">
        <v>13</v>
      </c>
      <c r="R23" s="27">
        <v>34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1105</v>
      </c>
      <c r="E24" s="75" t="s">
        <v>13</v>
      </c>
      <c r="F24" s="50">
        <v>53</v>
      </c>
      <c r="G24" s="51" t="s">
        <v>14</v>
      </c>
      <c r="H24" s="48">
        <v>984</v>
      </c>
      <c r="I24" s="49" t="s">
        <v>13</v>
      </c>
      <c r="J24" s="52">
        <v>16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2096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396</v>
      </c>
      <c r="E25" s="40" t="s">
        <v>13</v>
      </c>
      <c r="F25" s="41">
        <v>2</v>
      </c>
      <c r="G25" s="42" t="s">
        <v>14</v>
      </c>
      <c r="H25" s="69">
        <v>331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702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227</v>
      </c>
      <c r="E26" s="22" t="s">
        <v>13</v>
      </c>
      <c r="F26" s="23">
        <v>0</v>
      </c>
      <c r="G26" s="24" t="s">
        <v>14</v>
      </c>
      <c r="H26" s="29">
        <v>198</v>
      </c>
      <c r="I26" s="43" t="s">
        <v>13</v>
      </c>
      <c r="J26" s="44">
        <v>0</v>
      </c>
      <c r="K26" s="45" t="s">
        <v>14</v>
      </c>
      <c r="L26" s="29">
        <v>197</v>
      </c>
      <c r="M26" s="43" t="s">
        <v>13</v>
      </c>
      <c r="N26" s="44">
        <v>0</v>
      </c>
      <c r="O26" s="45" t="s">
        <v>14</v>
      </c>
      <c r="P26" s="25">
        <v>395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623</v>
      </c>
      <c r="E27" s="75" t="s">
        <v>13</v>
      </c>
      <c r="F27" s="50">
        <v>2</v>
      </c>
      <c r="G27" s="51" t="s">
        <v>14</v>
      </c>
      <c r="H27" s="48">
        <v>529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1097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914</v>
      </c>
      <c r="E28" s="40" t="s">
        <v>13</v>
      </c>
      <c r="F28" s="41">
        <v>12</v>
      </c>
      <c r="G28" s="42" t="s">
        <v>14</v>
      </c>
      <c r="H28" s="69">
        <v>753</v>
      </c>
      <c r="I28" s="30" t="s">
        <v>13</v>
      </c>
      <c r="J28" s="31">
        <v>10</v>
      </c>
      <c r="K28" s="32" t="s">
        <v>14</v>
      </c>
      <c r="L28" s="69">
        <v>847</v>
      </c>
      <c r="M28" s="30" t="s">
        <v>13</v>
      </c>
      <c r="N28" s="31">
        <v>4</v>
      </c>
      <c r="O28" s="32" t="s">
        <v>14</v>
      </c>
      <c r="P28" s="33">
        <v>1600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205</v>
      </c>
      <c r="E29" s="22" t="s">
        <v>13</v>
      </c>
      <c r="F29" s="23">
        <v>0</v>
      </c>
      <c r="G29" s="24" t="s">
        <v>14</v>
      </c>
      <c r="H29" s="29">
        <v>180</v>
      </c>
      <c r="I29" s="43" t="s">
        <v>13</v>
      </c>
      <c r="J29" s="44">
        <v>0</v>
      </c>
      <c r="K29" s="45" t="s">
        <v>14</v>
      </c>
      <c r="L29" s="29">
        <v>204</v>
      </c>
      <c r="M29" s="43" t="s">
        <v>13</v>
      </c>
      <c r="N29" s="44">
        <v>0</v>
      </c>
      <c r="O29" s="45" t="s">
        <v>14</v>
      </c>
      <c r="P29" s="25">
        <v>384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1119</v>
      </c>
      <c r="E30" s="75" t="s">
        <v>13</v>
      </c>
      <c r="F30" s="50">
        <v>12</v>
      </c>
      <c r="G30" s="51" t="s">
        <v>14</v>
      </c>
      <c r="H30" s="48">
        <v>933</v>
      </c>
      <c r="I30" s="49" t="s">
        <v>13</v>
      </c>
      <c r="J30" s="52">
        <v>10</v>
      </c>
      <c r="K30" s="53" t="s">
        <v>14</v>
      </c>
      <c r="L30" s="48">
        <v>1051</v>
      </c>
      <c r="M30" s="49" t="s">
        <v>13</v>
      </c>
      <c r="N30" s="52">
        <v>4</v>
      </c>
      <c r="O30" s="53" t="s">
        <v>14</v>
      </c>
      <c r="P30" s="76">
        <v>1984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409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401</v>
      </c>
      <c r="M31" s="30" t="s">
        <v>13</v>
      </c>
      <c r="N31" s="31">
        <v>1</v>
      </c>
      <c r="O31" s="32" t="s">
        <v>14</v>
      </c>
      <c r="P31" s="33">
        <v>768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668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661</v>
      </c>
      <c r="M33" s="49" t="s">
        <v>13</v>
      </c>
      <c r="N33" s="52">
        <v>1</v>
      </c>
      <c r="O33" s="53" t="s">
        <v>14</v>
      </c>
      <c r="P33" s="76">
        <v>1279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354</v>
      </c>
      <c r="E34" s="14" t="s">
        <v>13</v>
      </c>
      <c r="F34" s="15">
        <v>0</v>
      </c>
      <c r="G34" s="16" t="s">
        <v>14</v>
      </c>
      <c r="H34" s="54">
        <v>307</v>
      </c>
      <c r="I34" s="55" t="s">
        <v>13</v>
      </c>
      <c r="J34" s="56">
        <v>0</v>
      </c>
      <c r="K34" s="57" t="s">
        <v>14</v>
      </c>
      <c r="L34" s="54">
        <v>351</v>
      </c>
      <c r="M34" s="55" t="s">
        <v>13</v>
      </c>
      <c r="N34" s="56">
        <v>1</v>
      </c>
      <c r="O34" s="57" t="s">
        <v>14</v>
      </c>
      <c r="P34" s="17">
        <v>658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301</v>
      </c>
      <c r="E35" s="22" t="s">
        <v>13</v>
      </c>
      <c r="F35" s="23">
        <v>1</v>
      </c>
      <c r="G35" s="24" t="s">
        <v>14</v>
      </c>
      <c r="H35" s="29">
        <v>284</v>
      </c>
      <c r="I35" s="43" t="s">
        <v>13</v>
      </c>
      <c r="J35" s="44">
        <v>2</v>
      </c>
      <c r="K35" s="45" t="s">
        <v>14</v>
      </c>
      <c r="L35" s="29">
        <v>311</v>
      </c>
      <c r="M35" s="43" t="s">
        <v>13</v>
      </c>
      <c r="N35" s="44">
        <v>1</v>
      </c>
      <c r="O35" s="45" t="s">
        <v>14</v>
      </c>
      <c r="P35" s="25">
        <v>595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655</v>
      </c>
      <c r="E36" s="75" t="s">
        <v>13</v>
      </c>
      <c r="F36" s="50">
        <v>1</v>
      </c>
      <c r="G36" s="51" t="s">
        <v>14</v>
      </c>
      <c r="H36" s="48">
        <v>591</v>
      </c>
      <c r="I36" s="49" t="s">
        <v>13</v>
      </c>
      <c r="J36" s="52">
        <v>2</v>
      </c>
      <c r="K36" s="53" t="s">
        <v>14</v>
      </c>
      <c r="L36" s="48">
        <v>662</v>
      </c>
      <c r="M36" s="49" t="s">
        <v>13</v>
      </c>
      <c r="N36" s="52">
        <v>2</v>
      </c>
      <c r="O36" s="53" t="s">
        <v>14</v>
      </c>
      <c r="P36" s="76">
        <v>1253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22002</v>
      </c>
      <c r="E37" s="80" t="s">
        <v>13</v>
      </c>
      <c r="F37" s="81">
        <v>389</v>
      </c>
      <c r="G37" s="82" t="s">
        <v>14</v>
      </c>
      <c r="H37" s="83">
        <v>18875</v>
      </c>
      <c r="I37" s="84" t="s">
        <v>13</v>
      </c>
      <c r="J37" s="85">
        <v>229</v>
      </c>
      <c r="K37" s="86" t="s">
        <v>14</v>
      </c>
      <c r="L37" s="83">
        <v>21705</v>
      </c>
      <c r="M37" s="84" t="s">
        <v>13</v>
      </c>
      <c r="N37" s="85">
        <v>267</v>
      </c>
      <c r="O37" s="86" t="s">
        <v>14</v>
      </c>
      <c r="P37" s="87">
        <v>40580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5:A27"/>
    <mergeCell ref="B25:C25"/>
    <mergeCell ref="B26:C26"/>
    <mergeCell ref="B27:C27"/>
    <mergeCell ref="A28:A30"/>
    <mergeCell ref="B28:C28"/>
    <mergeCell ref="B29:C29"/>
    <mergeCell ref="B30:C30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90C3-090B-4A2B-9B70-BD686C1DBBF3}">
  <sheetPr>
    <tabColor rgb="FF00B0F0"/>
    <pageSetUpPr fitToPage="1"/>
  </sheetPr>
  <dimension ref="A1:L48"/>
  <sheetViews>
    <sheetView zoomScale="115" zoomScaleNormal="115" workbookViewId="0">
      <selection activeCell="N5" sqref="N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80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13453</v>
      </c>
      <c r="E6" s="106">
        <v>1364</v>
      </c>
      <c r="F6" s="107">
        <v>7058</v>
      </c>
      <c r="G6" s="107">
        <v>5031</v>
      </c>
      <c r="H6" s="108">
        <v>3047</v>
      </c>
      <c r="I6" s="109">
        <v>0.10139002452984465</v>
      </c>
      <c r="J6" s="110">
        <v>0.52464134393815509</v>
      </c>
      <c r="K6" s="110">
        <v>0.37396863153200027</v>
      </c>
      <c r="L6" s="111">
        <v>0.22649223221586262</v>
      </c>
    </row>
    <row r="7" spans="1:12" ht="22.5" customHeight="1" x14ac:dyDescent="0.15">
      <c r="A7" s="271"/>
      <c r="B7" s="276" t="s">
        <v>15</v>
      </c>
      <c r="C7" s="277"/>
      <c r="D7" s="112">
        <v>9386</v>
      </c>
      <c r="E7" s="113">
        <v>717</v>
      </c>
      <c r="F7" s="114">
        <v>4607</v>
      </c>
      <c r="G7" s="114">
        <v>4062</v>
      </c>
      <c r="H7" s="115">
        <v>2352</v>
      </c>
      <c r="I7" s="116">
        <v>7.6390368634135952E-2</v>
      </c>
      <c r="J7" s="117">
        <v>0.49083741743021519</v>
      </c>
      <c r="K7" s="117">
        <v>0.43277221393564885</v>
      </c>
      <c r="L7" s="118">
        <v>0.25058597911783509</v>
      </c>
    </row>
    <row r="8" spans="1:12" ht="22.5" customHeight="1" x14ac:dyDescent="0.15">
      <c r="A8" s="271"/>
      <c r="B8" s="119"/>
      <c r="C8" s="120" t="s">
        <v>16</v>
      </c>
      <c r="D8" s="121">
        <v>1696</v>
      </c>
      <c r="E8" s="122">
        <v>106</v>
      </c>
      <c r="F8" s="123">
        <v>782</v>
      </c>
      <c r="G8" s="123">
        <v>808</v>
      </c>
      <c r="H8" s="124">
        <v>440</v>
      </c>
      <c r="I8" s="125">
        <v>6.25E-2</v>
      </c>
      <c r="J8" s="126">
        <v>0.46108490566037735</v>
      </c>
      <c r="K8" s="126">
        <v>0.47641509433962265</v>
      </c>
      <c r="L8" s="127">
        <v>0.25943396226415094</v>
      </c>
    </row>
    <row r="9" spans="1:12" ht="22.5" customHeight="1" x14ac:dyDescent="0.15">
      <c r="A9" s="271"/>
      <c r="B9" s="128"/>
      <c r="C9" s="120" t="s">
        <v>17</v>
      </c>
      <c r="D9" s="121">
        <v>1035</v>
      </c>
      <c r="E9" s="122">
        <v>23</v>
      </c>
      <c r="F9" s="123">
        <v>420</v>
      </c>
      <c r="G9" s="123">
        <v>592</v>
      </c>
      <c r="H9" s="124">
        <v>375</v>
      </c>
      <c r="I9" s="125">
        <v>2.2222222222222223E-2</v>
      </c>
      <c r="J9" s="126">
        <v>0.40579710144927539</v>
      </c>
      <c r="K9" s="126">
        <v>0.57198067632850247</v>
      </c>
      <c r="L9" s="127">
        <v>0.36231884057971014</v>
      </c>
    </row>
    <row r="10" spans="1:12" ht="22.5" customHeight="1" x14ac:dyDescent="0.15">
      <c r="A10" s="271"/>
      <c r="B10" s="278" t="s">
        <v>18</v>
      </c>
      <c r="C10" s="258"/>
      <c r="D10" s="129">
        <v>3626</v>
      </c>
      <c r="E10" s="122">
        <v>356</v>
      </c>
      <c r="F10" s="123">
        <v>1884</v>
      </c>
      <c r="G10" s="123">
        <v>1386</v>
      </c>
      <c r="H10" s="124">
        <v>773</v>
      </c>
      <c r="I10" s="125">
        <v>9.8179812465526747E-2</v>
      </c>
      <c r="J10" s="126">
        <v>0.51958080529509099</v>
      </c>
      <c r="K10" s="126">
        <v>0.38223938223938225</v>
      </c>
      <c r="L10" s="127">
        <v>0.21318257032542748</v>
      </c>
    </row>
    <row r="11" spans="1:12" ht="22.5" customHeight="1" x14ac:dyDescent="0.15">
      <c r="A11" s="271"/>
      <c r="B11" s="276" t="s">
        <v>19</v>
      </c>
      <c r="C11" s="277"/>
      <c r="D11" s="129">
        <v>2174</v>
      </c>
      <c r="E11" s="122">
        <v>110</v>
      </c>
      <c r="F11" s="123">
        <v>969</v>
      </c>
      <c r="G11" s="123">
        <v>1095</v>
      </c>
      <c r="H11" s="124">
        <v>676</v>
      </c>
      <c r="I11" s="125">
        <v>5.0597976080956765E-2</v>
      </c>
      <c r="J11" s="126">
        <v>0.44572217111315549</v>
      </c>
      <c r="K11" s="126">
        <v>0.50367985280588778</v>
      </c>
      <c r="L11" s="127">
        <v>0.31094756209751612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71"/>
      <c r="B13" s="257" t="s">
        <v>21</v>
      </c>
      <c r="C13" s="258"/>
      <c r="D13" s="129">
        <v>906</v>
      </c>
      <c r="E13" s="122">
        <v>24</v>
      </c>
      <c r="F13" s="123">
        <v>356</v>
      </c>
      <c r="G13" s="123">
        <v>526</v>
      </c>
      <c r="H13" s="124">
        <v>335</v>
      </c>
      <c r="I13" s="125">
        <v>2.6490066225165563E-2</v>
      </c>
      <c r="J13" s="126">
        <v>0.39293598233995586</v>
      </c>
      <c r="K13" s="126">
        <v>0.58057395143487855</v>
      </c>
      <c r="L13" s="127">
        <v>0.36975717439293598</v>
      </c>
    </row>
    <row r="14" spans="1:12" ht="22.5" customHeight="1" x14ac:dyDescent="0.15">
      <c r="A14" s="271"/>
      <c r="B14" s="257" t="s">
        <v>22</v>
      </c>
      <c r="C14" s="258"/>
      <c r="D14" s="129">
        <v>1470</v>
      </c>
      <c r="E14" s="122">
        <v>35</v>
      </c>
      <c r="F14" s="123">
        <v>517</v>
      </c>
      <c r="G14" s="123">
        <v>918</v>
      </c>
      <c r="H14" s="124">
        <v>570</v>
      </c>
      <c r="I14" s="125">
        <v>2.3809523809523808E-2</v>
      </c>
      <c r="J14" s="126">
        <v>0.35170068027210882</v>
      </c>
      <c r="K14" s="126">
        <v>0.6244897959183674</v>
      </c>
      <c r="L14" s="127">
        <v>0.38775510204081631</v>
      </c>
    </row>
    <row r="15" spans="1:12" ht="22.5" customHeight="1" x14ac:dyDescent="0.15">
      <c r="A15" s="271"/>
      <c r="B15" s="257" t="s">
        <v>23</v>
      </c>
      <c r="C15" s="258"/>
      <c r="D15" s="129">
        <v>516</v>
      </c>
      <c r="E15" s="122">
        <v>27</v>
      </c>
      <c r="F15" s="123">
        <v>235</v>
      </c>
      <c r="G15" s="123">
        <v>254</v>
      </c>
      <c r="H15" s="124">
        <v>125</v>
      </c>
      <c r="I15" s="125">
        <v>5.232558139534884E-2</v>
      </c>
      <c r="J15" s="126">
        <v>0.45542635658914726</v>
      </c>
      <c r="K15" s="126">
        <v>0.49224806201550386</v>
      </c>
      <c r="L15" s="127">
        <v>0.24224806201550386</v>
      </c>
    </row>
    <row r="16" spans="1:12" ht="22.5" customHeight="1" x14ac:dyDescent="0.15">
      <c r="A16" s="271"/>
      <c r="B16" s="257" t="s">
        <v>24</v>
      </c>
      <c r="C16" s="258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561</v>
      </c>
      <c r="E18" s="113">
        <v>14</v>
      </c>
      <c r="F18" s="114">
        <v>217</v>
      </c>
      <c r="G18" s="114">
        <v>330</v>
      </c>
      <c r="H18" s="115">
        <v>205</v>
      </c>
      <c r="I18" s="116">
        <v>2.4955436720142603E-2</v>
      </c>
      <c r="J18" s="117">
        <v>0.38680926916221031</v>
      </c>
      <c r="K18" s="117">
        <v>0.58823529411764708</v>
      </c>
      <c r="L18" s="118">
        <v>0.36541889483065954</v>
      </c>
    </row>
    <row r="19" spans="1:12" ht="22.5" customHeight="1" x14ac:dyDescent="0.15">
      <c r="A19" s="272"/>
      <c r="B19" s="259" t="s">
        <v>27</v>
      </c>
      <c r="C19" s="260"/>
      <c r="D19" s="132">
        <v>32193</v>
      </c>
      <c r="E19" s="133">
        <v>2647</v>
      </c>
      <c r="F19" s="134">
        <v>15862</v>
      </c>
      <c r="G19" s="134">
        <v>13684</v>
      </c>
      <c r="H19" s="135">
        <v>8134</v>
      </c>
      <c r="I19" s="136">
        <v>8.2222843475289659E-2</v>
      </c>
      <c r="J19" s="137">
        <v>0.49271580778430091</v>
      </c>
      <c r="K19" s="137">
        <v>0.42506134874040941</v>
      </c>
      <c r="L19" s="138">
        <v>0.25266362252663621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678</v>
      </c>
      <c r="E20" s="106">
        <v>28</v>
      </c>
      <c r="F20" s="107">
        <v>266</v>
      </c>
      <c r="G20" s="107">
        <v>384</v>
      </c>
      <c r="H20" s="108">
        <v>246</v>
      </c>
      <c r="I20" s="109">
        <v>4.1297935103244837E-2</v>
      </c>
      <c r="J20" s="110">
        <v>0.39233038348082594</v>
      </c>
      <c r="K20" s="110">
        <v>0.5663716814159292</v>
      </c>
      <c r="L20" s="111">
        <v>0.36283185840707965</v>
      </c>
    </row>
    <row r="21" spans="1:12" ht="22.5" customHeight="1" x14ac:dyDescent="0.15">
      <c r="A21" s="268"/>
      <c r="B21" s="269" t="s">
        <v>27</v>
      </c>
      <c r="C21" s="270"/>
      <c r="D21" s="140">
        <v>678</v>
      </c>
      <c r="E21" s="141">
        <v>28</v>
      </c>
      <c r="F21" s="142">
        <v>266</v>
      </c>
      <c r="G21" s="142">
        <v>384</v>
      </c>
      <c r="H21" s="143">
        <v>246</v>
      </c>
      <c r="I21" s="144">
        <v>4.1297935103244837E-2</v>
      </c>
      <c r="J21" s="145">
        <v>0.39233038348082594</v>
      </c>
      <c r="K21" s="145">
        <v>0.5663716814159292</v>
      </c>
      <c r="L21" s="146">
        <v>0.36283185840707965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692</v>
      </c>
      <c r="E22" s="201">
        <v>20</v>
      </c>
      <c r="F22" s="202">
        <v>284</v>
      </c>
      <c r="G22" s="149">
        <v>388</v>
      </c>
      <c r="H22" s="150">
        <v>228</v>
      </c>
      <c r="I22" s="151">
        <v>2.8901734104046242E-2</v>
      </c>
      <c r="J22" s="152">
        <v>0.41040462427745666</v>
      </c>
      <c r="K22" s="152">
        <v>0.56069364161849711</v>
      </c>
      <c r="L22" s="153">
        <v>0.32947976878612717</v>
      </c>
    </row>
    <row r="23" spans="1:12" ht="22.5" customHeight="1" x14ac:dyDescent="0.15">
      <c r="A23" s="271"/>
      <c r="B23" s="257" t="s">
        <v>32</v>
      </c>
      <c r="C23" s="258"/>
      <c r="D23" s="129">
        <v>1404</v>
      </c>
      <c r="E23" s="122">
        <v>76</v>
      </c>
      <c r="F23" s="183">
        <v>565</v>
      </c>
      <c r="G23" s="123">
        <v>763</v>
      </c>
      <c r="H23" s="124">
        <v>490</v>
      </c>
      <c r="I23" s="125">
        <v>5.4131054131054131E-2</v>
      </c>
      <c r="J23" s="126">
        <v>0.4024216524216524</v>
      </c>
      <c r="K23" s="126">
        <v>0.54344729344729348</v>
      </c>
      <c r="L23" s="127">
        <v>0.349002849002849</v>
      </c>
    </row>
    <row r="24" spans="1:12" ht="22.5" customHeight="1" x14ac:dyDescent="0.15">
      <c r="A24" s="272"/>
      <c r="B24" s="259" t="s">
        <v>27</v>
      </c>
      <c r="C24" s="260"/>
      <c r="D24" s="140">
        <v>2096</v>
      </c>
      <c r="E24" s="141">
        <v>96</v>
      </c>
      <c r="F24" s="142">
        <v>849</v>
      </c>
      <c r="G24" s="142">
        <v>1151</v>
      </c>
      <c r="H24" s="143">
        <v>718</v>
      </c>
      <c r="I24" s="144">
        <v>4.5801526717557252E-2</v>
      </c>
      <c r="J24" s="145">
        <v>0.40505725190839692</v>
      </c>
      <c r="K24" s="145">
        <v>0.54914122137404575</v>
      </c>
      <c r="L24" s="146">
        <v>0.34255725190839692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702</v>
      </c>
      <c r="E25" s="113">
        <v>35</v>
      </c>
      <c r="F25" s="114">
        <v>239</v>
      </c>
      <c r="G25" s="114">
        <v>428</v>
      </c>
      <c r="H25" s="115">
        <v>266</v>
      </c>
      <c r="I25" s="116">
        <v>4.9857549857549859E-2</v>
      </c>
      <c r="J25" s="117">
        <v>0.34045584045584043</v>
      </c>
      <c r="K25" s="117">
        <v>0.6096866096866097</v>
      </c>
      <c r="L25" s="118">
        <v>0.37891737891737892</v>
      </c>
    </row>
    <row r="26" spans="1:12" ht="22.5" customHeight="1" x14ac:dyDescent="0.15">
      <c r="A26" s="271"/>
      <c r="B26" s="257" t="s">
        <v>35</v>
      </c>
      <c r="C26" s="258"/>
      <c r="D26" s="129">
        <v>395</v>
      </c>
      <c r="E26" s="122">
        <v>6</v>
      </c>
      <c r="F26" s="123">
        <v>141</v>
      </c>
      <c r="G26" s="123">
        <v>248</v>
      </c>
      <c r="H26" s="124">
        <v>159</v>
      </c>
      <c r="I26" s="125">
        <v>1.5189873417721518E-2</v>
      </c>
      <c r="J26" s="126">
        <v>0.35696202531645571</v>
      </c>
      <c r="K26" s="126">
        <v>0.6278481012658228</v>
      </c>
      <c r="L26" s="127">
        <v>0.40253164556962023</v>
      </c>
    </row>
    <row r="27" spans="1:12" ht="22.5" customHeight="1" x14ac:dyDescent="0.15">
      <c r="A27" s="271"/>
      <c r="B27" s="259" t="s">
        <v>36</v>
      </c>
      <c r="C27" s="260"/>
      <c r="D27" s="132">
        <v>1097</v>
      </c>
      <c r="E27" s="154">
        <v>41</v>
      </c>
      <c r="F27" s="155">
        <v>380</v>
      </c>
      <c r="G27" s="155">
        <v>676</v>
      </c>
      <c r="H27" s="156">
        <v>425</v>
      </c>
      <c r="I27" s="157">
        <v>3.7374658158614404E-2</v>
      </c>
      <c r="J27" s="158">
        <v>0.3463992707383774</v>
      </c>
      <c r="K27" s="158">
        <v>0.6162260711030082</v>
      </c>
      <c r="L27" s="159">
        <v>0.38742023701002737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1600</v>
      </c>
      <c r="E28" s="113">
        <v>80</v>
      </c>
      <c r="F28" s="114">
        <v>639</v>
      </c>
      <c r="G28" s="114">
        <v>881</v>
      </c>
      <c r="H28" s="115">
        <v>566</v>
      </c>
      <c r="I28" s="116">
        <v>0.05</v>
      </c>
      <c r="J28" s="117">
        <v>0.39937499999999998</v>
      </c>
      <c r="K28" s="117">
        <v>0.55062500000000003</v>
      </c>
      <c r="L28" s="118">
        <v>0.35375000000000001</v>
      </c>
    </row>
    <row r="29" spans="1:12" ht="22.5" customHeight="1" x14ac:dyDescent="0.15">
      <c r="A29" s="253"/>
      <c r="B29" s="257" t="s">
        <v>39</v>
      </c>
      <c r="C29" s="258"/>
      <c r="D29" s="129">
        <v>384</v>
      </c>
      <c r="E29" s="122">
        <v>13</v>
      </c>
      <c r="F29" s="123">
        <v>105</v>
      </c>
      <c r="G29" s="123">
        <v>266</v>
      </c>
      <c r="H29" s="124">
        <v>164</v>
      </c>
      <c r="I29" s="125">
        <v>3.3854166666666664E-2</v>
      </c>
      <c r="J29" s="126">
        <v>0.2734375</v>
      </c>
      <c r="K29" s="126">
        <v>0.69270833333333337</v>
      </c>
      <c r="L29" s="127">
        <v>0.42708333333333331</v>
      </c>
    </row>
    <row r="30" spans="1:12" ht="22.5" customHeight="1" x14ac:dyDescent="0.15">
      <c r="A30" s="254"/>
      <c r="B30" s="259" t="s">
        <v>36</v>
      </c>
      <c r="C30" s="260"/>
      <c r="D30" s="132">
        <v>1984</v>
      </c>
      <c r="E30" s="154">
        <v>93</v>
      </c>
      <c r="F30" s="155">
        <v>744</v>
      </c>
      <c r="G30" s="155">
        <v>1147</v>
      </c>
      <c r="H30" s="156">
        <v>730</v>
      </c>
      <c r="I30" s="157">
        <v>4.6875E-2</v>
      </c>
      <c r="J30" s="158">
        <v>0.375</v>
      </c>
      <c r="K30" s="158">
        <v>0.578125</v>
      </c>
      <c r="L30" s="159">
        <v>0.36794354838709675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768</v>
      </c>
      <c r="E31" s="113">
        <v>29</v>
      </c>
      <c r="F31" s="114">
        <v>296</v>
      </c>
      <c r="G31" s="114">
        <v>443</v>
      </c>
      <c r="H31" s="115">
        <v>273</v>
      </c>
      <c r="I31" s="116">
        <v>3.7760416666666664E-2</v>
      </c>
      <c r="J31" s="117">
        <v>0.38541666666666669</v>
      </c>
      <c r="K31" s="117">
        <v>0.57682291666666663</v>
      </c>
      <c r="L31" s="118">
        <v>0.35546875</v>
      </c>
    </row>
    <row r="32" spans="1:12" ht="22.5" customHeight="1" x14ac:dyDescent="0.15">
      <c r="A32" s="262"/>
      <c r="B32" s="257" t="s">
        <v>42</v>
      </c>
      <c r="C32" s="258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63"/>
      <c r="B33" s="259" t="s">
        <v>36</v>
      </c>
      <c r="C33" s="260"/>
      <c r="D33" s="132">
        <v>1279</v>
      </c>
      <c r="E33" s="154">
        <v>55</v>
      </c>
      <c r="F33" s="155">
        <v>481</v>
      </c>
      <c r="G33" s="155">
        <v>743</v>
      </c>
      <c r="H33" s="156">
        <v>464</v>
      </c>
      <c r="I33" s="157">
        <v>4.300234558248632E-2</v>
      </c>
      <c r="J33" s="158">
        <v>0.37607505863956214</v>
      </c>
      <c r="K33" s="158">
        <v>0.58092259577795158</v>
      </c>
      <c r="L33" s="159">
        <v>0.36278342455043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658</v>
      </c>
      <c r="E34" s="106">
        <v>23</v>
      </c>
      <c r="F34" s="107">
        <v>231</v>
      </c>
      <c r="G34" s="107">
        <v>404</v>
      </c>
      <c r="H34" s="108">
        <v>263</v>
      </c>
      <c r="I34" s="109">
        <v>3.4954407294832825E-2</v>
      </c>
      <c r="J34" s="110">
        <v>0.35106382978723405</v>
      </c>
      <c r="K34" s="110">
        <v>0.61398176291793316</v>
      </c>
      <c r="L34" s="111">
        <v>0.39969604863221886</v>
      </c>
    </row>
    <row r="35" spans="1:12" ht="22.5" customHeight="1" x14ac:dyDescent="0.15">
      <c r="A35" s="253"/>
      <c r="B35" s="257" t="s">
        <v>45</v>
      </c>
      <c r="C35" s="258"/>
      <c r="D35" s="129">
        <v>595</v>
      </c>
      <c r="E35" s="122">
        <v>27</v>
      </c>
      <c r="F35" s="123">
        <v>212</v>
      </c>
      <c r="G35" s="123">
        <v>356</v>
      </c>
      <c r="H35" s="124">
        <v>198</v>
      </c>
      <c r="I35" s="125">
        <v>4.53781512605042E-2</v>
      </c>
      <c r="J35" s="126">
        <v>0.35630252100840337</v>
      </c>
      <c r="K35" s="126">
        <v>0.59831932773109242</v>
      </c>
      <c r="L35" s="127">
        <v>0.33277310924369746</v>
      </c>
    </row>
    <row r="36" spans="1:12" ht="22.5" customHeight="1" x14ac:dyDescent="0.15">
      <c r="A36" s="254"/>
      <c r="B36" s="259" t="s">
        <v>36</v>
      </c>
      <c r="C36" s="260"/>
      <c r="D36" s="132">
        <v>1253</v>
      </c>
      <c r="E36" s="154">
        <v>50</v>
      </c>
      <c r="F36" s="155">
        <v>443</v>
      </c>
      <c r="G36" s="155">
        <v>760</v>
      </c>
      <c r="H36" s="156">
        <v>461</v>
      </c>
      <c r="I36" s="157">
        <v>3.9904229848363927E-2</v>
      </c>
      <c r="J36" s="158">
        <v>0.35355147645650437</v>
      </c>
      <c r="K36" s="158">
        <v>0.60654429369513163</v>
      </c>
      <c r="L36" s="159">
        <v>0.3679169992019154</v>
      </c>
    </row>
    <row r="37" spans="1:12" ht="22.5" customHeight="1" x14ac:dyDescent="0.15">
      <c r="A37" s="264" t="s">
        <v>46</v>
      </c>
      <c r="B37" s="265"/>
      <c r="C37" s="266"/>
      <c r="D37" s="160">
        <v>40580</v>
      </c>
      <c r="E37" s="161">
        <v>3010</v>
      </c>
      <c r="F37" s="162">
        <v>19025</v>
      </c>
      <c r="G37" s="162">
        <v>18545</v>
      </c>
      <c r="H37" s="163">
        <v>11178</v>
      </c>
      <c r="I37" s="164">
        <v>7.4174470182355845E-2</v>
      </c>
      <c r="J37" s="165">
        <v>0.4688270083785116</v>
      </c>
      <c r="K37" s="165">
        <v>0.45699852143913255</v>
      </c>
      <c r="L37" s="166">
        <v>0.27545588960078854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34:A36"/>
    <mergeCell ref="B34:C34"/>
    <mergeCell ref="B35:C35"/>
    <mergeCell ref="B36:C36"/>
    <mergeCell ref="A37:C3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B17:C17"/>
    <mergeCell ref="B18:C18"/>
    <mergeCell ref="B19:C19"/>
    <mergeCell ref="A20:A21"/>
    <mergeCell ref="B20:C20"/>
    <mergeCell ref="B21:C21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406D-3D04-4330-93B6-0A6E0D28A3D7}">
  <sheetPr>
    <tabColor rgb="FF00B0F0"/>
    <pageSetUpPr fitToPage="1"/>
  </sheetPr>
  <dimension ref="A1:Q39"/>
  <sheetViews>
    <sheetView zoomScaleNormal="100" workbookViewId="0">
      <selection activeCell="T4" sqref="T4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80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13453</v>
      </c>
      <c r="E7" s="176">
        <v>706</v>
      </c>
      <c r="F7" s="177">
        <v>3380</v>
      </c>
      <c r="G7" s="107">
        <v>2062</v>
      </c>
      <c r="H7" s="108">
        <v>1123</v>
      </c>
      <c r="I7" s="106">
        <v>658</v>
      </c>
      <c r="J7" s="107">
        <v>3678</v>
      </c>
      <c r="K7" s="107">
        <v>1100</v>
      </c>
      <c r="L7" s="107">
        <v>2969</v>
      </c>
      <c r="M7" s="108">
        <v>1924</v>
      </c>
      <c r="N7" s="106">
        <v>1364</v>
      </c>
      <c r="O7" s="107">
        <v>7058</v>
      </c>
      <c r="P7" s="107">
        <v>5031</v>
      </c>
      <c r="Q7" s="178">
        <v>3047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347</v>
      </c>
      <c r="F8" s="180">
        <v>2412</v>
      </c>
      <c r="G8" s="114">
        <v>1663</v>
      </c>
      <c r="H8" s="115">
        <v>881</v>
      </c>
      <c r="I8" s="113">
        <v>370</v>
      </c>
      <c r="J8" s="114">
        <v>2195</v>
      </c>
      <c r="K8" s="114">
        <v>535</v>
      </c>
      <c r="L8" s="114">
        <v>2399</v>
      </c>
      <c r="M8" s="115">
        <v>1471</v>
      </c>
      <c r="N8" s="113">
        <v>717</v>
      </c>
      <c r="O8" s="114">
        <v>4607</v>
      </c>
      <c r="P8" s="114">
        <v>4062</v>
      </c>
      <c r="Q8" s="181">
        <v>2352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442</v>
      </c>
      <c r="G9" s="123">
        <v>325</v>
      </c>
      <c r="H9" s="124">
        <v>166</v>
      </c>
      <c r="I9" s="122">
        <v>51</v>
      </c>
      <c r="J9" s="123">
        <v>340</v>
      </c>
      <c r="K9" s="123">
        <v>108</v>
      </c>
      <c r="L9" s="123">
        <v>483</v>
      </c>
      <c r="M9" s="124">
        <v>274</v>
      </c>
      <c r="N9" s="122">
        <v>106</v>
      </c>
      <c r="O9" s="123">
        <v>782</v>
      </c>
      <c r="P9" s="123">
        <v>808</v>
      </c>
      <c r="Q9" s="184">
        <v>440</v>
      </c>
    </row>
    <row r="10" spans="1:17" ht="24" customHeight="1" x14ac:dyDescent="0.15">
      <c r="A10" s="318"/>
      <c r="B10" s="46"/>
      <c r="C10" s="38" t="s">
        <v>17</v>
      </c>
      <c r="D10" s="121">
        <v>1035</v>
      </c>
      <c r="E10" s="182">
        <v>15</v>
      </c>
      <c r="F10" s="183">
        <v>229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349</v>
      </c>
      <c r="M10" s="124">
        <v>245</v>
      </c>
      <c r="N10" s="122">
        <v>23</v>
      </c>
      <c r="O10" s="123">
        <v>420</v>
      </c>
      <c r="P10" s="123">
        <v>592</v>
      </c>
      <c r="Q10" s="184">
        <v>375</v>
      </c>
    </row>
    <row r="11" spans="1:17" ht="24" customHeight="1" x14ac:dyDescent="0.15">
      <c r="A11" s="318"/>
      <c r="B11" s="306" t="s">
        <v>18</v>
      </c>
      <c r="C11" s="307"/>
      <c r="D11" s="129">
        <v>3626</v>
      </c>
      <c r="E11" s="182">
        <v>182</v>
      </c>
      <c r="F11" s="183">
        <v>902</v>
      </c>
      <c r="G11" s="123">
        <v>546</v>
      </c>
      <c r="H11" s="124">
        <v>266</v>
      </c>
      <c r="I11" s="122">
        <v>174</v>
      </c>
      <c r="J11" s="123">
        <v>982</v>
      </c>
      <c r="K11" s="123">
        <v>289</v>
      </c>
      <c r="L11" s="123">
        <v>840</v>
      </c>
      <c r="M11" s="124">
        <v>507</v>
      </c>
      <c r="N11" s="122">
        <v>356</v>
      </c>
      <c r="O11" s="123">
        <v>1884</v>
      </c>
      <c r="P11" s="123">
        <v>1386</v>
      </c>
      <c r="Q11" s="184">
        <v>773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52</v>
      </c>
      <c r="F12" s="183">
        <v>491</v>
      </c>
      <c r="G12" s="123">
        <v>445</v>
      </c>
      <c r="H12" s="124">
        <v>246</v>
      </c>
      <c r="I12" s="122">
        <v>58</v>
      </c>
      <c r="J12" s="123">
        <v>478</v>
      </c>
      <c r="K12" s="123">
        <v>111</v>
      </c>
      <c r="L12" s="123">
        <v>650</v>
      </c>
      <c r="M12" s="124">
        <v>430</v>
      </c>
      <c r="N12" s="122">
        <v>110</v>
      </c>
      <c r="O12" s="123">
        <v>969</v>
      </c>
      <c r="P12" s="123">
        <v>1095</v>
      </c>
      <c r="Q12" s="184">
        <v>676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18"/>
      <c r="B14" s="306" t="s">
        <v>21</v>
      </c>
      <c r="C14" s="307"/>
      <c r="D14" s="129">
        <v>906</v>
      </c>
      <c r="E14" s="122">
        <v>11</v>
      </c>
      <c r="F14" s="123">
        <v>187</v>
      </c>
      <c r="G14" s="123">
        <v>216</v>
      </c>
      <c r="H14" s="124">
        <v>131</v>
      </c>
      <c r="I14" s="122">
        <v>13</v>
      </c>
      <c r="J14" s="123">
        <v>169</v>
      </c>
      <c r="K14" s="123">
        <v>31</v>
      </c>
      <c r="L14" s="123">
        <v>310</v>
      </c>
      <c r="M14" s="124">
        <v>204</v>
      </c>
      <c r="N14" s="122">
        <v>24</v>
      </c>
      <c r="O14" s="123">
        <v>356</v>
      </c>
      <c r="P14" s="123">
        <v>526</v>
      </c>
      <c r="Q14" s="184">
        <v>335</v>
      </c>
    </row>
    <row r="15" spans="1:17" ht="24" customHeight="1" x14ac:dyDescent="0.15">
      <c r="A15" s="318"/>
      <c r="B15" s="306" t="s">
        <v>22</v>
      </c>
      <c r="C15" s="307"/>
      <c r="D15" s="129">
        <v>1470</v>
      </c>
      <c r="E15" s="122">
        <v>15</v>
      </c>
      <c r="F15" s="123">
        <v>263</v>
      </c>
      <c r="G15" s="123">
        <v>393</v>
      </c>
      <c r="H15" s="124">
        <v>222</v>
      </c>
      <c r="I15" s="122">
        <v>20</v>
      </c>
      <c r="J15" s="123">
        <v>254</v>
      </c>
      <c r="K15" s="123">
        <v>52</v>
      </c>
      <c r="L15" s="123">
        <v>525</v>
      </c>
      <c r="M15" s="124">
        <v>348</v>
      </c>
      <c r="N15" s="122">
        <v>35</v>
      </c>
      <c r="O15" s="123">
        <v>517</v>
      </c>
      <c r="P15" s="123">
        <v>918</v>
      </c>
      <c r="Q15" s="184">
        <v>570</v>
      </c>
    </row>
    <row r="16" spans="1:17" ht="24" customHeight="1" x14ac:dyDescent="0.15">
      <c r="A16" s="318"/>
      <c r="B16" s="306" t="s">
        <v>23</v>
      </c>
      <c r="C16" s="307"/>
      <c r="D16" s="129">
        <v>516</v>
      </c>
      <c r="E16" s="122">
        <v>15</v>
      </c>
      <c r="F16" s="123">
        <v>128</v>
      </c>
      <c r="G16" s="123">
        <v>115</v>
      </c>
      <c r="H16" s="124">
        <v>49</v>
      </c>
      <c r="I16" s="122">
        <v>12</v>
      </c>
      <c r="J16" s="123">
        <v>107</v>
      </c>
      <c r="K16" s="123">
        <v>33</v>
      </c>
      <c r="L16" s="123">
        <v>139</v>
      </c>
      <c r="M16" s="124">
        <v>76</v>
      </c>
      <c r="N16" s="122">
        <v>27</v>
      </c>
      <c r="O16" s="123">
        <v>235</v>
      </c>
      <c r="P16" s="123">
        <v>254</v>
      </c>
      <c r="Q16" s="184">
        <v>125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561</v>
      </c>
      <c r="E19" s="113">
        <v>7</v>
      </c>
      <c r="F19" s="114">
        <v>170</v>
      </c>
      <c r="G19" s="114">
        <v>142</v>
      </c>
      <c r="H19" s="115">
        <v>89</v>
      </c>
      <c r="I19" s="113">
        <v>7</v>
      </c>
      <c r="J19" s="114">
        <v>47</v>
      </c>
      <c r="K19" s="114">
        <v>15</v>
      </c>
      <c r="L19" s="114">
        <v>188</v>
      </c>
      <c r="M19" s="115">
        <v>116</v>
      </c>
      <c r="N19" s="113">
        <v>14</v>
      </c>
      <c r="O19" s="114">
        <v>217</v>
      </c>
      <c r="P19" s="114">
        <v>330</v>
      </c>
      <c r="Q19" s="181">
        <v>205</v>
      </c>
    </row>
    <row r="20" spans="1:17" ht="24" customHeight="1" x14ac:dyDescent="0.15">
      <c r="A20" s="317"/>
      <c r="B20" s="308" t="s">
        <v>27</v>
      </c>
      <c r="C20" s="309"/>
      <c r="D20" s="132">
        <v>32193</v>
      </c>
      <c r="E20" s="133">
        <v>1335</v>
      </c>
      <c r="F20" s="134">
        <v>7941</v>
      </c>
      <c r="G20" s="134">
        <v>5616</v>
      </c>
      <c r="H20" s="135">
        <v>3027</v>
      </c>
      <c r="I20" s="133">
        <v>1312</v>
      </c>
      <c r="J20" s="134">
        <v>7921</v>
      </c>
      <c r="K20" s="134">
        <v>2166</v>
      </c>
      <c r="L20" s="187">
        <v>8068</v>
      </c>
      <c r="M20" s="135">
        <v>5107</v>
      </c>
      <c r="N20" s="133">
        <v>2647</v>
      </c>
      <c r="O20" s="134">
        <v>15862</v>
      </c>
      <c r="P20" s="187">
        <v>13684</v>
      </c>
      <c r="Q20" s="188">
        <v>8134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678</v>
      </c>
      <c r="E21" s="106">
        <v>14</v>
      </c>
      <c r="F21" s="107">
        <v>147</v>
      </c>
      <c r="G21" s="107">
        <v>167</v>
      </c>
      <c r="H21" s="108">
        <v>92</v>
      </c>
      <c r="I21" s="106">
        <v>14</v>
      </c>
      <c r="J21" s="107">
        <v>119</v>
      </c>
      <c r="K21" s="107">
        <v>28</v>
      </c>
      <c r="L21" s="107">
        <v>217</v>
      </c>
      <c r="M21" s="108">
        <v>154</v>
      </c>
      <c r="N21" s="106">
        <v>28</v>
      </c>
      <c r="O21" s="107">
        <v>266</v>
      </c>
      <c r="P21" s="107">
        <v>384</v>
      </c>
      <c r="Q21" s="178">
        <v>246</v>
      </c>
    </row>
    <row r="22" spans="1:17" ht="24" customHeight="1" x14ac:dyDescent="0.15">
      <c r="A22" s="317"/>
      <c r="B22" s="308" t="s">
        <v>27</v>
      </c>
      <c r="C22" s="309"/>
      <c r="D22" s="140">
        <v>678</v>
      </c>
      <c r="E22" s="141">
        <v>14</v>
      </c>
      <c r="F22" s="142">
        <v>147</v>
      </c>
      <c r="G22" s="142">
        <v>167</v>
      </c>
      <c r="H22" s="143">
        <v>92</v>
      </c>
      <c r="I22" s="141">
        <v>14</v>
      </c>
      <c r="J22" s="142">
        <v>119</v>
      </c>
      <c r="K22" s="142">
        <v>28</v>
      </c>
      <c r="L22" s="142">
        <v>217</v>
      </c>
      <c r="M22" s="143">
        <v>154</v>
      </c>
      <c r="N22" s="141">
        <v>28</v>
      </c>
      <c r="O22" s="142">
        <v>266</v>
      </c>
      <c r="P22" s="142">
        <v>384</v>
      </c>
      <c r="Q22" s="189">
        <v>246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692</v>
      </c>
      <c r="E23" s="148">
        <v>9</v>
      </c>
      <c r="F23" s="148">
        <v>143</v>
      </c>
      <c r="G23" s="149">
        <v>175</v>
      </c>
      <c r="H23" s="150">
        <v>93</v>
      </c>
      <c r="I23" s="148">
        <v>11</v>
      </c>
      <c r="J23" s="149">
        <v>141</v>
      </c>
      <c r="K23" s="149">
        <v>39</v>
      </c>
      <c r="L23" s="149">
        <v>213</v>
      </c>
      <c r="M23" s="150">
        <v>135</v>
      </c>
      <c r="N23" s="148">
        <v>20</v>
      </c>
      <c r="O23" s="149">
        <v>284</v>
      </c>
      <c r="P23" s="149">
        <v>388</v>
      </c>
      <c r="Q23" s="190">
        <v>228</v>
      </c>
    </row>
    <row r="24" spans="1:17" ht="24" customHeight="1" x14ac:dyDescent="0.15">
      <c r="A24" s="318"/>
      <c r="B24" s="306" t="s">
        <v>32</v>
      </c>
      <c r="C24" s="307"/>
      <c r="D24" s="129">
        <v>1404</v>
      </c>
      <c r="E24" s="122">
        <v>39</v>
      </c>
      <c r="F24" s="122">
        <v>281</v>
      </c>
      <c r="G24" s="123">
        <v>337</v>
      </c>
      <c r="H24" s="124">
        <v>200</v>
      </c>
      <c r="I24" s="122">
        <v>37</v>
      </c>
      <c r="J24" s="123">
        <v>284</v>
      </c>
      <c r="K24" s="123">
        <v>66</v>
      </c>
      <c r="L24" s="123">
        <v>426</v>
      </c>
      <c r="M24" s="124">
        <v>290</v>
      </c>
      <c r="N24" s="122">
        <v>76</v>
      </c>
      <c r="O24" s="123">
        <v>565</v>
      </c>
      <c r="P24" s="123">
        <v>763</v>
      </c>
      <c r="Q24" s="184">
        <v>490</v>
      </c>
    </row>
    <row r="25" spans="1:17" ht="24" customHeight="1" x14ac:dyDescent="0.15">
      <c r="A25" s="317"/>
      <c r="B25" s="308" t="s">
        <v>27</v>
      </c>
      <c r="C25" s="309"/>
      <c r="D25" s="140">
        <v>2096</v>
      </c>
      <c r="E25" s="141">
        <v>48</v>
      </c>
      <c r="F25" s="142">
        <v>424</v>
      </c>
      <c r="G25" s="142">
        <v>512</v>
      </c>
      <c r="H25" s="143">
        <v>293</v>
      </c>
      <c r="I25" s="141">
        <v>48</v>
      </c>
      <c r="J25" s="142">
        <v>425</v>
      </c>
      <c r="K25" s="142">
        <v>105</v>
      </c>
      <c r="L25" s="142">
        <v>639</v>
      </c>
      <c r="M25" s="143">
        <v>425</v>
      </c>
      <c r="N25" s="141">
        <v>96</v>
      </c>
      <c r="O25" s="142">
        <v>849</v>
      </c>
      <c r="P25" s="142">
        <v>1151</v>
      </c>
      <c r="Q25" s="189">
        <v>718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702</v>
      </c>
      <c r="E26" s="113">
        <v>19</v>
      </c>
      <c r="F26" s="114">
        <v>123</v>
      </c>
      <c r="G26" s="114">
        <v>189</v>
      </c>
      <c r="H26" s="115">
        <v>105</v>
      </c>
      <c r="I26" s="113">
        <v>16</v>
      </c>
      <c r="J26" s="114">
        <v>116</v>
      </c>
      <c r="K26" s="114">
        <v>22</v>
      </c>
      <c r="L26" s="114">
        <v>239</v>
      </c>
      <c r="M26" s="115">
        <v>161</v>
      </c>
      <c r="N26" s="113">
        <v>35</v>
      </c>
      <c r="O26" s="114">
        <v>239</v>
      </c>
      <c r="P26" s="114">
        <v>428</v>
      </c>
      <c r="Q26" s="181">
        <v>266</v>
      </c>
    </row>
    <row r="27" spans="1:17" ht="24" customHeight="1" x14ac:dyDescent="0.15">
      <c r="A27" s="318"/>
      <c r="B27" s="306" t="s">
        <v>35</v>
      </c>
      <c r="C27" s="307"/>
      <c r="D27" s="129">
        <v>395</v>
      </c>
      <c r="E27" s="122">
        <v>3</v>
      </c>
      <c r="F27" s="123">
        <v>82</v>
      </c>
      <c r="G27" s="123">
        <v>113</v>
      </c>
      <c r="H27" s="124">
        <v>66</v>
      </c>
      <c r="I27" s="122">
        <v>3</v>
      </c>
      <c r="J27" s="123">
        <v>59</v>
      </c>
      <c r="K27" s="123">
        <v>8</v>
      </c>
      <c r="L27" s="123">
        <v>135</v>
      </c>
      <c r="M27" s="124">
        <v>93</v>
      </c>
      <c r="N27" s="122">
        <v>6</v>
      </c>
      <c r="O27" s="123">
        <v>141</v>
      </c>
      <c r="P27" s="123">
        <v>248</v>
      </c>
      <c r="Q27" s="184">
        <v>159</v>
      </c>
    </row>
    <row r="28" spans="1:17" ht="24" customHeight="1" x14ac:dyDescent="0.15">
      <c r="A28" s="317"/>
      <c r="B28" s="308" t="s">
        <v>36</v>
      </c>
      <c r="C28" s="309"/>
      <c r="D28" s="132">
        <v>1097</v>
      </c>
      <c r="E28" s="154">
        <v>22</v>
      </c>
      <c r="F28" s="155">
        <v>205</v>
      </c>
      <c r="G28" s="155">
        <v>302</v>
      </c>
      <c r="H28" s="156">
        <v>171</v>
      </c>
      <c r="I28" s="154">
        <v>19</v>
      </c>
      <c r="J28" s="155">
        <v>175</v>
      </c>
      <c r="K28" s="155">
        <v>30</v>
      </c>
      <c r="L28" s="155">
        <v>374</v>
      </c>
      <c r="M28" s="156">
        <v>254</v>
      </c>
      <c r="N28" s="154">
        <v>41</v>
      </c>
      <c r="O28" s="155">
        <v>380</v>
      </c>
      <c r="P28" s="155">
        <v>676</v>
      </c>
      <c r="Q28" s="191">
        <v>425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1600</v>
      </c>
      <c r="E29" s="113">
        <v>40</v>
      </c>
      <c r="F29" s="114">
        <v>334</v>
      </c>
      <c r="G29" s="114">
        <v>379</v>
      </c>
      <c r="H29" s="115">
        <v>225</v>
      </c>
      <c r="I29" s="113">
        <v>40</v>
      </c>
      <c r="J29" s="114">
        <v>305</v>
      </c>
      <c r="K29" s="114">
        <v>55</v>
      </c>
      <c r="L29" s="114">
        <v>502</v>
      </c>
      <c r="M29" s="115">
        <v>341</v>
      </c>
      <c r="N29" s="113">
        <v>80</v>
      </c>
      <c r="O29" s="114">
        <v>639</v>
      </c>
      <c r="P29" s="114">
        <v>881</v>
      </c>
      <c r="Q29" s="181">
        <v>566</v>
      </c>
    </row>
    <row r="30" spans="1:17" ht="24" customHeight="1" x14ac:dyDescent="0.15">
      <c r="A30" s="311"/>
      <c r="B30" s="306" t="s">
        <v>39</v>
      </c>
      <c r="C30" s="307"/>
      <c r="D30" s="129">
        <v>384</v>
      </c>
      <c r="E30" s="122">
        <v>6</v>
      </c>
      <c r="F30" s="123">
        <v>52</v>
      </c>
      <c r="G30" s="123">
        <v>122</v>
      </c>
      <c r="H30" s="124">
        <v>68</v>
      </c>
      <c r="I30" s="122">
        <v>7</v>
      </c>
      <c r="J30" s="123">
        <v>53</v>
      </c>
      <c r="K30" s="123">
        <v>12</v>
      </c>
      <c r="L30" s="123">
        <v>144</v>
      </c>
      <c r="M30" s="124">
        <v>96</v>
      </c>
      <c r="N30" s="122">
        <v>13</v>
      </c>
      <c r="O30" s="123">
        <v>105</v>
      </c>
      <c r="P30" s="123">
        <v>266</v>
      </c>
      <c r="Q30" s="184">
        <v>164</v>
      </c>
    </row>
    <row r="31" spans="1:17" ht="24" customHeight="1" x14ac:dyDescent="0.15">
      <c r="A31" s="312"/>
      <c r="B31" s="308" t="s">
        <v>36</v>
      </c>
      <c r="C31" s="309"/>
      <c r="D31" s="132">
        <v>1984</v>
      </c>
      <c r="E31" s="154">
        <v>46</v>
      </c>
      <c r="F31" s="155">
        <v>386</v>
      </c>
      <c r="G31" s="155">
        <v>501</v>
      </c>
      <c r="H31" s="156">
        <v>293</v>
      </c>
      <c r="I31" s="154">
        <v>47</v>
      </c>
      <c r="J31" s="155">
        <v>358</v>
      </c>
      <c r="K31" s="155">
        <v>67</v>
      </c>
      <c r="L31" s="155">
        <v>646</v>
      </c>
      <c r="M31" s="156">
        <v>437</v>
      </c>
      <c r="N31" s="154">
        <v>93</v>
      </c>
      <c r="O31" s="155">
        <v>744</v>
      </c>
      <c r="P31" s="155">
        <v>1147</v>
      </c>
      <c r="Q31" s="191">
        <v>730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768</v>
      </c>
      <c r="E32" s="113">
        <v>17</v>
      </c>
      <c r="F32" s="114">
        <v>163</v>
      </c>
      <c r="G32" s="114">
        <v>187</v>
      </c>
      <c r="H32" s="115">
        <v>100</v>
      </c>
      <c r="I32" s="113">
        <v>12</v>
      </c>
      <c r="J32" s="114">
        <v>133</v>
      </c>
      <c r="K32" s="114">
        <v>18</v>
      </c>
      <c r="L32" s="114">
        <v>256</v>
      </c>
      <c r="M32" s="115">
        <v>173</v>
      </c>
      <c r="N32" s="113">
        <v>29</v>
      </c>
      <c r="O32" s="114">
        <v>296</v>
      </c>
      <c r="P32" s="114">
        <v>443</v>
      </c>
      <c r="Q32" s="181">
        <v>273</v>
      </c>
    </row>
    <row r="33" spans="1:17" ht="24" customHeight="1" x14ac:dyDescent="0.15">
      <c r="A33" s="302"/>
      <c r="B33" s="306" t="s">
        <v>42</v>
      </c>
      <c r="C33" s="307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12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03"/>
      <c r="B34" s="308" t="s">
        <v>36</v>
      </c>
      <c r="C34" s="309"/>
      <c r="D34" s="132">
        <v>1279</v>
      </c>
      <c r="E34" s="154">
        <v>31</v>
      </c>
      <c r="F34" s="155">
        <v>258</v>
      </c>
      <c r="G34" s="155">
        <v>329</v>
      </c>
      <c r="H34" s="156">
        <v>185</v>
      </c>
      <c r="I34" s="154">
        <v>24</v>
      </c>
      <c r="J34" s="155">
        <v>223</v>
      </c>
      <c r="K34" s="155">
        <v>30</v>
      </c>
      <c r="L34" s="155">
        <v>414</v>
      </c>
      <c r="M34" s="156">
        <v>279</v>
      </c>
      <c r="N34" s="154">
        <v>55</v>
      </c>
      <c r="O34" s="155">
        <v>481</v>
      </c>
      <c r="P34" s="155">
        <v>743</v>
      </c>
      <c r="Q34" s="191"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658</v>
      </c>
      <c r="E35" s="106">
        <v>12</v>
      </c>
      <c r="F35" s="107">
        <v>127</v>
      </c>
      <c r="G35" s="107">
        <v>168</v>
      </c>
      <c r="H35" s="108">
        <v>102</v>
      </c>
      <c r="I35" s="106">
        <v>11</v>
      </c>
      <c r="J35" s="107">
        <v>104</v>
      </c>
      <c r="K35" s="107">
        <v>14</v>
      </c>
      <c r="L35" s="107">
        <v>236</v>
      </c>
      <c r="M35" s="108">
        <v>161</v>
      </c>
      <c r="N35" s="106">
        <v>23</v>
      </c>
      <c r="O35" s="107">
        <v>231</v>
      </c>
      <c r="P35" s="107">
        <v>404</v>
      </c>
      <c r="Q35" s="178">
        <v>263</v>
      </c>
    </row>
    <row r="36" spans="1:17" ht="24" customHeight="1" x14ac:dyDescent="0.15">
      <c r="A36" s="311"/>
      <c r="B36" s="306" t="s">
        <v>45</v>
      </c>
      <c r="C36" s="307"/>
      <c r="D36" s="129">
        <v>595</v>
      </c>
      <c r="E36" s="122">
        <v>12</v>
      </c>
      <c r="F36" s="123">
        <v>109</v>
      </c>
      <c r="G36" s="123">
        <v>163</v>
      </c>
      <c r="H36" s="124">
        <v>79</v>
      </c>
      <c r="I36" s="122">
        <v>15</v>
      </c>
      <c r="J36" s="123">
        <v>103</v>
      </c>
      <c r="K36" s="123">
        <v>23</v>
      </c>
      <c r="L36" s="123">
        <v>193</v>
      </c>
      <c r="M36" s="124">
        <v>119</v>
      </c>
      <c r="N36" s="122">
        <v>27</v>
      </c>
      <c r="O36" s="123">
        <v>212</v>
      </c>
      <c r="P36" s="123">
        <v>356</v>
      </c>
      <c r="Q36" s="184">
        <v>198</v>
      </c>
    </row>
    <row r="37" spans="1:17" ht="24" customHeight="1" x14ac:dyDescent="0.15">
      <c r="A37" s="312"/>
      <c r="B37" s="308" t="s">
        <v>36</v>
      </c>
      <c r="C37" s="309"/>
      <c r="D37" s="132">
        <v>1253</v>
      </c>
      <c r="E37" s="154">
        <v>24</v>
      </c>
      <c r="F37" s="155">
        <v>236</v>
      </c>
      <c r="G37" s="155">
        <v>331</v>
      </c>
      <c r="H37" s="156">
        <v>181</v>
      </c>
      <c r="I37" s="154">
        <v>26</v>
      </c>
      <c r="J37" s="155">
        <v>207</v>
      </c>
      <c r="K37" s="155">
        <v>37</v>
      </c>
      <c r="L37" s="155">
        <v>429</v>
      </c>
      <c r="M37" s="156">
        <v>280</v>
      </c>
      <c r="N37" s="154">
        <v>50</v>
      </c>
      <c r="O37" s="155">
        <v>443</v>
      </c>
      <c r="P37" s="155">
        <v>760</v>
      </c>
      <c r="Q37" s="191">
        <v>461</v>
      </c>
    </row>
    <row r="38" spans="1:17" ht="24" customHeight="1" thickBot="1" x14ac:dyDescent="0.2">
      <c r="A38" s="313" t="s">
        <v>46</v>
      </c>
      <c r="B38" s="314"/>
      <c r="C38" s="315"/>
      <c r="D38" s="192">
        <v>40580</v>
      </c>
      <c r="E38" s="193">
        <v>1520</v>
      </c>
      <c r="F38" s="194">
        <v>9597</v>
      </c>
      <c r="G38" s="194">
        <v>7758</v>
      </c>
      <c r="H38" s="195">
        <v>4242</v>
      </c>
      <c r="I38" s="193">
        <v>1490</v>
      </c>
      <c r="J38" s="194">
        <v>9428</v>
      </c>
      <c r="K38" s="194">
        <v>2463</v>
      </c>
      <c r="L38" s="194">
        <v>10787</v>
      </c>
      <c r="M38" s="195">
        <v>6936</v>
      </c>
      <c r="N38" s="193">
        <v>3010</v>
      </c>
      <c r="O38" s="194">
        <v>19025</v>
      </c>
      <c r="P38" s="194">
        <v>18545</v>
      </c>
      <c r="Q38" s="196">
        <v>11178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B19:C19"/>
    <mergeCell ref="B20:C20"/>
    <mergeCell ref="A21:A22"/>
    <mergeCell ref="B21:C21"/>
    <mergeCell ref="B22:C22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I5:I6"/>
    <mergeCell ref="J5:J6"/>
    <mergeCell ref="L5:L6"/>
    <mergeCell ref="N5:N6"/>
    <mergeCell ref="O5:O6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8A3C-D971-4BE2-B35C-5029ED2B353E}">
  <sheetPr>
    <tabColor rgb="FFFFFF00"/>
    <pageSetUpPr fitToPage="1"/>
  </sheetPr>
  <dimension ref="A1:Q39"/>
  <sheetViews>
    <sheetView zoomScaleNormal="100" workbookViewId="0">
      <selection activeCell="Y10" sqref="Y1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68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13525</v>
      </c>
      <c r="E7" s="176">
        <v>715</v>
      </c>
      <c r="F7" s="177">
        <v>3385</v>
      </c>
      <c r="G7" s="107">
        <v>2065</v>
      </c>
      <c r="H7" s="108">
        <v>1112</v>
      </c>
      <c r="I7" s="106">
        <v>667</v>
      </c>
      <c r="J7" s="107">
        <v>3689</v>
      </c>
      <c r="K7" s="107">
        <v>1112</v>
      </c>
      <c r="L7" s="107">
        <v>3004</v>
      </c>
      <c r="M7" s="108">
        <v>1918</v>
      </c>
      <c r="N7" s="106">
        <v>1382</v>
      </c>
      <c r="O7" s="107">
        <v>7074</v>
      </c>
      <c r="P7" s="107">
        <v>5069</v>
      </c>
      <c r="Q7" s="178">
        <v>3030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352</v>
      </c>
      <c r="F8" s="180">
        <v>2435</v>
      </c>
      <c r="G8" s="114">
        <v>1680</v>
      </c>
      <c r="H8" s="115">
        <v>875</v>
      </c>
      <c r="I8" s="113">
        <v>389</v>
      </c>
      <c r="J8" s="114">
        <v>2220</v>
      </c>
      <c r="K8" s="114">
        <v>542</v>
      </c>
      <c r="L8" s="114">
        <v>2398</v>
      </c>
      <c r="M8" s="115">
        <v>1452</v>
      </c>
      <c r="N8" s="113">
        <v>741</v>
      </c>
      <c r="O8" s="114">
        <v>4655</v>
      </c>
      <c r="P8" s="114">
        <v>4078</v>
      </c>
      <c r="Q8" s="181">
        <v>2327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54</v>
      </c>
      <c r="F9" s="183">
        <v>454</v>
      </c>
      <c r="G9" s="123">
        <v>336</v>
      </c>
      <c r="H9" s="124">
        <v>170</v>
      </c>
      <c r="I9" s="122">
        <v>55</v>
      </c>
      <c r="J9" s="123">
        <v>343</v>
      </c>
      <c r="K9" s="123">
        <v>111</v>
      </c>
      <c r="L9" s="123">
        <v>482</v>
      </c>
      <c r="M9" s="124">
        <v>269</v>
      </c>
      <c r="N9" s="122">
        <v>109</v>
      </c>
      <c r="O9" s="123">
        <v>797</v>
      </c>
      <c r="P9" s="123">
        <v>818</v>
      </c>
      <c r="Q9" s="184">
        <v>439</v>
      </c>
    </row>
    <row r="10" spans="1:17" ht="24" customHeight="1" x14ac:dyDescent="0.15">
      <c r="A10" s="318"/>
      <c r="B10" s="46"/>
      <c r="C10" s="38" t="s">
        <v>17</v>
      </c>
      <c r="D10" s="121">
        <v>1057</v>
      </c>
      <c r="E10" s="182">
        <v>14</v>
      </c>
      <c r="F10" s="183">
        <v>238</v>
      </c>
      <c r="G10" s="123">
        <v>247</v>
      </c>
      <c r="H10" s="124">
        <v>133</v>
      </c>
      <c r="I10" s="122">
        <v>8</v>
      </c>
      <c r="J10" s="123">
        <v>195</v>
      </c>
      <c r="K10" s="123">
        <v>35</v>
      </c>
      <c r="L10" s="123">
        <v>355</v>
      </c>
      <c r="M10" s="124">
        <v>245</v>
      </c>
      <c r="N10" s="122">
        <v>22</v>
      </c>
      <c r="O10" s="123">
        <v>433</v>
      </c>
      <c r="P10" s="123">
        <v>602</v>
      </c>
      <c r="Q10" s="184">
        <v>378</v>
      </c>
    </row>
    <row r="11" spans="1:17" ht="24" customHeight="1" x14ac:dyDescent="0.15">
      <c r="A11" s="318"/>
      <c r="B11" s="306" t="s">
        <v>18</v>
      </c>
      <c r="C11" s="307"/>
      <c r="D11" s="129">
        <v>3683</v>
      </c>
      <c r="E11" s="182">
        <v>201</v>
      </c>
      <c r="F11" s="183">
        <v>903</v>
      </c>
      <c r="G11" s="123">
        <v>552</v>
      </c>
      <c r="H11" s="124">
        <v>262</v>
      </c>
      <c r="I11" s="122">
        <v>178</v>
      </c>
      <c r="J11" s="123">
        <v>1002</v>
      </c>
      <c r="K11" s="123">
        <v>297</v>
      </c>
      <c r="L11" s="123">
        <v>847</v>
      </c>
      <c r="M11" s="124">
        <v>515</v>
      </c>
      <c r="N11" s="122">
        <v>379</v>
      </c>
      <c r="O11" s="123">
        <v>1905</v>
      </c>
      <c r="P11" s="123">
        <v>1399</v>
      </c>
      <c r="Q11" s="184">
        <v>777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54</v>
      </c>
      <c r="F12" s="183">
        <v>495</v>
      </c>
      <c r="G12" s="123">
        <v>438</v>
      </c>
      <c r="H12" s="124">
        <v>241</v>
      </c>
      <c r="I12" s="122">
        <v>60</v>
      </c>
      <c r="J12" s="123">
        <v>484</v>
      </c>
      <c r="K12" s="123">
        <v>109</v>
      </c>
      <c r="L12" s="123">
        <v>657</v>
      </c>
      <c r="M12" s="124">
        <v>434</v>
      </c>
      <c r="N12" s="122">
        <v>114</v>
      </c>
      <c r="O12" s="123">
        <v>979</v>
      </c>
      <c r="P12" s="123">
        <v>1095</v>
      </c>
      <c r="Q12" s="184">
        <v>675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929</v>
      </c>
      <c r="E14" s="122">
        <v>14</v>
      </c>
      <c r="F14" s="123">
        <v>187</v>
      </c>
      <c r="G14" s="123">
        <v>226</v>
      </c>
      <c r="H14" s="124">
        <v>134</v>
      </c>
      <c r="I14" s="122">
        <v>11</v>
      </c>
      <c r="J14" s="123">
        <v>174</v>
      </c>
      <c r="K14" s="123">
        <v>31</v>
      </c>
      <c r="L14" s="123">
        <v>317</v>
      </c>
      <c r="M14" s="124">
        <v>206</v>
      </c>
      <c r="N14" s="122">
        <v>25</v>
      </c>
      <c r="O14" s="123">
        <v>361</v>
      </c>
      <c r="P14" s="123">
        <v>543</v>
      </c>
      <c r="Q14" s="184">
        <v>340</v>
      </c>
    </row>
    <row r="15" spans="1:17" ht="24" customHeight="1" x14ac:dyDescent="0.15">
      <c r="A15" s="318"/>
      <c r="B15" s="306" t="s">
        <v>22</v>
      </c>
      <c r="C15" s="307"/>
      <c r="D15" s="129">
        <v>1488</v>
      </c>
      <c r="E15" s="122">
        <v>16</v>
      </c>
      <c r="F15" s="123">
        <v>268</v>
      </c>
      <c r="G15" s="123">
        <v>398</v>
      </c>
      <c r="H15" s="124">
        <v>214</v>
      </c>
      <c r="I15" s="122">
        <v>20</v>
      </c>
      <c r="J15" s="123">
        <v>259</v>
      </c>
      <c r="K15" s="123">
        <v>50</v>
      </c>
      <c r="L15" s="123">
        <v>527</v>
      </c>
      <c r="M15" s="124">
        <v>343</v>
      </c>
      <c r="N15" s="122">
        <v>36</v>
      </c>
      <c r="O15" s="123">
        <v>527</v>
      </c>
      <c r="P15" s="123">
        <v>925</v>
      </c>
      <c r="Q15" s="184">
        <v>557</v>
      </c>
    </row>
    <row r="16" spans="1:17" ht="24" customHeight="1" x14ac:dyDescent="0.15">
      <c r="A16" s="318"/>
      <c r="B16" s="306" t="s">
        <v>23</v>
      </c>
      <c r="C16" s="307"/>
      <c r="D16" s="129">
        <v>532</v>
      </c>
      <c r="E16" s="122">
        <v>18</v>
      </c>
      <c r="F16" s="123">
        <v>130</v>
      </c>
      <c r="G16" s="123">
        <v>115</v>
      </c>
      <c r="H16" s="124">
        <v>47</v>
      </c>
      <c r="I16" s="122">
        <v>12</v>
      </c>
      <c r="J16" s="123">
        <v>112</v>
      </c>
      <c r="K16" s="123">
        <v>32</v>
      </c>
      <c r="L16" s="123">
        <v>145</v>
      </c>
      <c r="M16" s="124">
        <v>81</v>
      </c>
      <c r="N16" s="122">
        <v>30</v>
      </c>
      <c r="O16" s="123">
        <v>242</v>
      </c>
      <c r="P16" s="123">
        <v>260</v>
      </c>
      <c r="Q16" s="184">
        <v>128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10</v>
      </c>
      <c r="G17" s="123">
        <v>32</v>
      </c>
      <c r="H17" s="124">
        <v>18</v>
      </c>
      <c r="I17" s="122">
        <v>0</v>
      </c>
      <c r="J17" s="123">
        <v>12</v>
      </c>
      <c r="K17" s="123">
        <v>0</v>
      </c>
      <c r="L17" s="123">
        <v>48</v>
      </c>
      <c r="M17" s="124">
        <v>31</v>
      </c>
      <c r="N17" s="122">
        <v>0</v>
      </c>
      <c r="O17" s="123">
        <v>22</v>
      </c>
      <c r="P17" s="123">
        <v>80</v>
      </c>
      <c r="Q17" s="184">
        <v>49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575</v>
      </c>
      <c r="E19" s="113">
        <v>7</v>
      </c>
      <c r="F19" s="114">
        <v>174</v>
      </c>
      <c r="G19" s="114">
        <v>144</v>
      </c>
      <c r="H19" s="115">
        <v>90</v>
      </c>
      <c r="I19" s="113">
        <v>7</v>
      </c>
      <c r="J19" s="114">
        <v>49</v>
      </c>
      <c r="K19" s="114">
        <v>14</v>
      </c>
      <c r="L19" s="114">
        <v>194</v>
      </c>
      <c r="M19" s="115">
        <v>119</v>
      </c>
      <c r="N19" s="113">
        <v>14</v>
      </c>
      <c r="O19" s="114">
        <v>223</v>
      </c>
      <c r="P19" s="114">
        <v>338</v>
      </c>
      <c r="Q19" s="181">
        <v>209</v>
      </c>
    </row>
    <row r="20" spans="1:17" ht="24" customHeight="1" x14ac:dyDescent="0.15">
      <c r="A20" s="317"/>
      <c r="B20" s="308" t="s">
        <v>27</v>
      </c>
      <c r="C20" s="309"/>
      <c r="D20" s="132">
        <v>32498</v>
      </c>
      <c r="E20" s="133">
        <v>1377</v>
      </c>
      <c r="F20" s="134">
        <v>7987</v>
      </c>
      <c r="G20" s="134">
        <v>5651</v>
      </c>
      <c r="H20" s="135">
        <v>2994</v>
      </c>
      <c r="I20" s="133">
        <v>1344</v>
      </c>
      <c r="J20" s="134">
        <v>8001</v>
      </c>
      <c r="K20" s="134">
        <v>2187</v>
      </c>
      <c r="L20" s="187">
        <v>8138</v>
      </c>
      <c r="M20" s="135">
        <v>5100</v>
      </c>
      <c r="N20" s="133">
        <v>2721</v>
      </c>
      <c r="O20" s="134">
        <v>15988</v>
      </c>
      <c r="P20" s="187">
        <v>13789</v>
      </c>
      <c r="Q20" s="188">
        <v>8094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686</v>
      </c>
      <c r="E21" s="106">
        <v>15</v>
      </c>
      <c r="F21" s="107">
        <v>150</v>
      </c>
      <c r="G21" s="107">
        <v>165</v>
      </c>
      <c r="H21" s="108">
        <v>90</v>
      </c>
      <c r="I21" s="106">
        <v>17</v>
      </c>
      <c r="J21" s="107">
        <v>118</v>
      </c>
      <c r="K21" s="107">
        <v>29</v>
      </c>
      <c r="L21" s="107">
        <v>221</v>
      </c>
      <c r="M21" s="108">
        <v>153</v>
      </c>
      <c r="N21" s="106">
        <v>32</v>
      </c>
      <c r="O21" s="107">
        <v>268</v>
      </c>
      <c r="P21" s="107">
        <v>386</v>
      </c>
      <c r="Q21" s="178">
        <v>243</v>
      </c>
    </row>
    <row r="22" spans="1:17" ht="24" customHeight="1" x14ac:dyDescent="0.15">
      <c r="A22" s="317"/>
      <c r="B22" s="308" t="s">
        <v>27</v>
      </c>
      <c r="C22" s="309"/>
      <c r="D22" s="140">
        <v>686</v>
      </c>
      <c r="E22" s="141">
        <v>15</v>
      </c>
      <c r="F22" s="142">
        <v>150</v>
      </c>
      <c r="G22" s="142">
        <v>165</v>
      </c>
      <c r="H22" s="143">
        <v>90</v>
      </c>
      <c r="I22" s="141">
        <v>17</v>
      </c>
      <c r="J22" s="142">
        <v>118</v>
      </c>
      <c r="K22" s="142">
        <v>29</v>
      </c>
      <c r="L22" s="142">
        <v>221</v>
      </c>
      <c r="M22" s="143">
        <v>153</v>
      </c>
      <c r="N22" s="141">
        <v>32</v>
      </c>
      <c r="O22" s="142">
        <v>268</v>
      </c>
      <c r="P22" s="142">
        <v>386</v>
      </c>
      <c r="Q22" s="189">
        <v>243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707</v>
      </c>
      <c r="E23" s="148">
        <v>9</v>
      </c>
      <c r="F23" s="148">
        <v>149</v>
      </c>
      <c r="G23" s="149">
        <v>178</v>
      </c>
      <c r="H23" s="150">
        <v>95</v>
      </c>
      <c r="I23" s="148">
        <v>13</v>
      </c>
      <c r="J23" s="149">
        <v>143</v>
      </c>
      <c r="K23" s="149">
        <v>40</v>
      </c>
      <c r="L23" s="149">
        <v>215</v>
      </c>
      <c r="M23" s="150">
        <v>137</v>
      </c>
      <c r="N23" s="148">
        <v>22</v>
      </c>
      <c r="O23" s="149">
        <v>292</v>
      </c>
      <c r="P23" s="149">
        <v>393</v>
      </c>
      <c r="Q23" s="190">
        <v>232</v>
      </c>
    </row>
    <row r="24" spans="1:17" ht="24" customHeight="1" x14ac:dyDescent="0.15">
      <c r="A24" s="318"/>
      <c r="B24" s="306" t="s">
        <v>32</v>
      </c>
      <c r="C24" s="307"/>
      <c r="D24" s="129">
        <v>1407</v>
      </c>
      <c r="E24" s="122">
        <v>39</v>
      </c>
      <c r="F24" s="122">
        <v>284</v>
      </c>
      <c r="G24" s="123">
        <v>338</v>
      </c>
      <c r="H24" s="124">
        <v>194</v>
      </c>
      <c r="I24" s="122">
        <v>38</v>
      </c>
      <c r="J24" s="123">
        <v>285</v>
      </c>
      <c r="K24" s="123">
        <v>63</v>
      </c>
      <c r="L24" s="123">
        <v>423</v>
      </c>
      <c r="M24" s="124">
        <v>279</v>
      </c>
      <c r="N24" s="122">
        <v>77</v>
      </c>
      <c r="O24" s="123">
        <v>569</v>
      </c>
      <c r="P24" s="123">
        <v>761</v>
      </c>
      <c r="Q24" s="184">
        <v>473</v>
      </c>
    </row>
    <row r="25" spans="1:17" ht="24" customHeight="1" x14ac:dyDescent="0.15">
      <c r="A25" s="317"/>
      <c r="B25" s="308" t="s">
        <v>27</v>
      </c>
      <c r="C25" s="309"/>
      <c r="D25" s="140">
        <v>2114</v>
      </c>
      <c r="E25" s="141">
        <v>48</v>
      </c>
      <c r="F25" s="142">
        <v>433</v>
      </c>
      <c r="G25" s="142">
        <v>516</v>
      </c>
      <c r="H25" s="143">
        <v>289</v>
      </c>
      <c r="I25" s="141">
        <v>51</v>
      </c>
      <c r="J25" s="142">
        <v>428</v>
      </c>
      <c r="K25" s="142">
        <v>103</v>
      </c>
      <c r="L25" s="142">
        <v>638</v>
      </c>
      <c r="M25" s="143">
        <v>416</v>
      </c>
      <c r="N25" s="141">
        <v>99</v>
      </c>
      <c r="O25" s="142">
        <v>861</v>
      </c>
      <c r="P25" s="142">
        <v>1154</v>
      </c>
      <c r="Q25" s="189">
        <v>705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705</v>
      </c>
      <c r="E26" s="113">
        <v>21</v>
      </c>
      <c r="F26" s="114">
        <v>122</v>
      </c>
      <c r="G26" s="114">
        <v>195</v>
      </c>
      <c r="H26" s="115">
        <v>105</v>
      </c>
      <c r="I26" s="113">
        <v>17</v>
      </c>
      <c r="J26" s="114">
        <v>114</v>
      </c>
      <c r="K26" s="114">
        <v>20</v>
      </c>
      <c r="L26" s="114">
        <v>236</v>
      </c>
      <c r="M26" s="115">
        <v>154</v>
      </c>
      <c r="N26" s="113">
        <v>38</v>
      </c>
      <c r="O26" s="114">
        <v>236</v>
      </c>
      <c r="P26" s="114">
        <v>431</v>
      </c>
      <c r="Q26" s="181">
        <v>259</v>
      </c>
    </row>
    <row r="27" spans="1:17" ht="24" customHeight="1" x14ac:dyDescent="0.15">
      <c r="A27" s="318"/>
      <c r="B27" s="306" t="s">
        <v>35</v>
      </c>
      <c r="C27" s="307"/>
      <c r="D27" s="129">
        <v>410</v>
      </c>
      <c r="E27" s="122">
        <v>2</v>
      </c>
      <c r="F27" s="123">
        <v>88</v>
      </c>
      <c r="G27" s="123">
        <v>116</v>
      </c>
      <c r="H27" s="124">
        <v>69</v>
      </c>
      <c r="I27" s="122">
        <v>3</v>
      </c>
      <c r="J27" s="123">
        <v>62</v>
      </c>
      <c r="K27" s="123">
        <v>10</v>
      </c>
      <c r="L27" s="123">
        <v>139</v>
      </c>
      <c r="M27" s="124">
        <v>95</v>
      </c>
      <c r="N27" s="122">
        <v>5</v>
      </c>
      <c r="O27" s="123">
        <v>150</v>
      </c>
      <c r="P27" s="123">
        <v>255</v>
      </c>
      <c r="Q27" s="184">
        <v>164</v>
      </c>
    </row>
    <row r="28" spans="1:17" ht="24" customHeight="1" x14ac:dyDescent="0.15">
      <c r="A28" s="317"/>
      <c r="B28" s="308" t="s">
        <v>36</v>
      </c>
      <c r="C28" s="309"/>
      <c r="D28" s="132">
        <v>1115</v>
      </c>
      <c r="E28" s="154">
        <v>23</v>
      </c>
      <c r="F28" s="155">
        <v>210</v>
      </c>
      <c r="G28" s="155">
        <v>311</v>
      </c>
      <c r="H28" s="156">
        <v>174</v>
      </c>
      <c r="I28" s="154">
        <v>20</v>
      </c>
      <c r="J28" s="155">
        <v>176</v>
      </c>
      <c r="K28" s="155">
        <v>30</v>
      </c>
      <c r="L28" s="155">
        <v>375</v>
      </c>
      <c r="M28" s="156">
        <v>249</v>
      </c>
      <c r="N28" s="154">
        <v>43</v>
      </c>
      <c r="O28" s="155">
        <v>386</v>
      </c>
      <c r="P28" s="155">
        <v>686</v>
      </c>
      <c r="Q28" s="191">
        <v>423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1620</v>
      </c>
      <c r="E29" s="113">
        <v>41</v>
      </c>
      <c r="F29" s="114">
        <v>348</v>
      </c>
      <c r="G29" s="114">
        <v>379</v>
      </c>
      <c r="H29" s="115">
        <v>218</v>
      </c>
      <c r="I29" s="113">
        <v>40</v>
      </c>
      <c r="J29" s="114">
        <v>304</v>
      </c>
      <c r="K29" s="114">
        <v>54</v>
      </c>
      <c r="L29" s="114">
        <v>508</v>
      </c>
      <c r="M29" s="115">
        <v>341</v>
      </c>
      <c r="N29" s="113">
        <v>81</v>
      </c>
      <c r="O29" s="114">
        <v>652</v>
      </c>
      <c r="P29" s="114">
        <v>887</v>
      </c>
      <c r="Q29" s="181">
        <v>559</v>
      </c>
    </row>
    <row r="30" spans="1:17" ht="24" customHeight="1" x14ac:dyDescent="0.15">
      <c r="A30" s="311"/>
      <c r="B30" s="306" t="s">
        <v>39</v>
      </c>
      <c r="C30" s="307"/>
      <c r="D30" s="129">
        <v>390</v>
      </c>
      <c r="E30" s="122">
        <v>5</v>
      </c>
      <c r="F30" s="123">
        <v>55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146</v>
      </c>
      <c r="M30" s="124">
        <v>94</v>
      </c>
      <c r="N30" s="122">
        <v>11</v>
      </c>
      <c r="O30" s="123">
        <v>108</v>
      </c>
      <c r="P30" s="123">
        <v>271</v>
      </c>
      <c r="Q30" s="184">
        <v>162</v>
      </c>
    </row>
    <row r="31" spans="1:17" ht="24" customHeight="1" x14ac:dyDescent="0.15">
      <c r="A31" s="312"/>
      <c r="B31" s="308" t="s">
        <v>36</v>
      </c>
      <c r="C31" s="309"/>
      <c r="D31" s="132">
        <v>2010</v>
      </c>
      <c r="E31" s="154">
        <v>46</v>
      </c>
      <c r="F31" s="155">
        <v>403</v>
      </c>
      <c r="G31" s="155">
        <v>504</v>
      </c>
      <c r="H31" s="156">
        <v>286</v>
      </c>
      <c r="I31" s="154">
        <v>46</v>
      </c>
      <c r="J31" s="155">
        <v>357</v>
      </c>
      <c r="K31" s="155">
        <v>66</v>
      </c>
      <c r="L31" s="155">
        <v>654</v>
      </c>
      <c r="M31" s="156">
        <v>435</v>
      </c>
      <c r="N31" s="154">
        <v>92</v>
      </c>
      <c r="O31" s="155">
        <v>760</v>
      </c>
      <c r="P31" s="155">
        <v>1158</v>
      </c>
      <c r="Q31" s="191">
        <v>721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780</v>
      </c>
      <c r="E32" s="113">
        <v>19</v>
      </c>
      <c r="F32" s="114">
        <v>167</v>
      </c>
      <c r="G32" s="114">
        <v>186</v>
      </c>
      <c r="H32" s="115">
        <v>101</v>
      </c>
      <c r="I32" s="113">
        <v>13</v>
      </c>
      <c r="J32" s="114">
        <v>135</v>
      </c>
      <c r="K32" s="114">
        <v>18</v>
      </c>
      <c r="L32" s="114">
        <v>260</v>
      </c>
      <c r="M32" s="115">
        <v>178</v>
      </c>
      <c r="N32" s="113">
        <v>32</v>
      </c>
      <c r="O32" s="114">
        <v>302</v>
      </c>
      <c r="P32" s="114">
        <v>446</v>
      </c>
      <c r="Q32" s="181">
        <v>279</v>
      </c>
    </row>
    <row r="33" spans="1:17" ht="24" customHeight="1" x14ac:dyDescent="0.15">
      <c r="A33" s="302"/>
      <c r="B33" s="306" t="s">
        <v>42</v>
      </c>
      <c r="C33" s="307"/>
      <c r="D33" s="129">
        <v>515</v>
      </c>
      <c r="E33" s="122">
        <v>15</v>
      </c>
      <c r="F33" s="123">
        <v>94</v>
      </c>
      <c r="G33" s="123">
        <v>143</v>
      </c>
      <c r="H33" s="124">
        <v>81</v>
      </c>
      <c r="I33" s="122">
        <v>14</v>
      </c>
      <c r="J33" s="123">
        <v>87</v>
      </c>
      <c r="K33" s="123">
        <v>12</v>
      </c>
      <c r="L33" s="123">
        <v>162</v>
      </c>
      <c r="M33" s="124">
        <v>106</v>
      </c>
      <c r="N33" s="122">
        <v>29</v>
      </c>
      <c r="O33" s="123">
        <v>181</v>
      </c>
      <c r="P33" s="123">
        <v>305</v>
      </c>
      <c r="Q33" s="184">
        <v>187</v>
      </c>
    </row>
    <row r="34" spans="1:17" ht="24" customHeight="1" x14ac:dyDescent="0.15">
      <c r="A34" s="303"/>
      <c r="B34" s="308" t="s">
        <v>36</v>
      </c>
      <c r="C34" s="309"/>
      <c r="D34" s="132">
        <v>1295</v>
      </c>
      <c r="E34" s="154">
        <v>34</v>
      </c>
      <c r="F34" s="155">
        <v>261</v>
      </c>
      <c r="G34" s="155">
        <v>329</v>
      </c>
      <c r="H34" s="156">
        <v>182</v>
      </c>
      <c r="I34" s="154">
        <v>27</v>
      </c>
      <c r="J34" s="155">
        <v>222</v>
      </c>
      <c r="K34" s="155">
        <v>30</v>
      </c>
      <c r="L34" s="155">
        <v>422</v>
      </c>
      <c r="M34" s="156">
        <v>284</v>
      </c>
      <c r="N34" s="154">
        <v>61</v>
      </c>
      <c r="O34" s="155">
        <v>483</v>
      </c>
      <c r="P34" s="155">
        <v>751</v>
      </c>
      <c r="Q34" s="191">
        <v>466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668</v>
      </c>
      <c r="E35" s="106">
        <v>11</v>
      </c>
      <c r="F35" s="107">
        <v>129</v>
      </c>
      <c r="G35" s="107">
        <v>171</v>
      </c>
      <c r="H35" s="108">
        <v>94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23</v>
      </c>
      <c r="O35" s="107">
        <v>238</v>
      </c>
      <c r="P35" s="107">
        <v>407</v>
      </c>
      <c r="Q35" s="178">
        <v>253</v>
      </c>
    </row>
    <row r="36" spans="1:17" ht="24" customHeight="1" x14ac:dyDescent="0.15">
      <c r="A36" s="311"/>
      <c r="B36" s="306" t="s">
        <v>45</v>
      </c>
      <c r="C36" s="307"/>
      <c r="D36" s="129">
        <v>640</v>
      </c>
      <c r="E36" s="122">
        <v>13</v>
      </c>
      <c r="F36" s="123">
        <v>106</v>
      </c>
      <c r="G36" s="123">
        <v>169</v>
      </c>
      <c r="H36" s="124">
        <v>80</v>
      </c>
      <c r="I36" s="122">
        <v>14</v>
      </c>
      <c r="J36" s="123">
        <v>111</v>
      </c>
      <c r="K36" s="123">
        <v>22</v>
      </c>
      <c r="L36" s="123">
        <v>227</v>
      </c>
      <c r="M36" s="124">
        <v>147</v>
      </c>
      <c r="N36" s="122">
        <v>27</v>
      </c>
      <c r="O36" s="123">
        <v>217</v>
      </c>
      <c r="P36" s="123">
        <v>396</v>
      </c>
      <c r="Q36" s="184">
        <v>227</v>
      </c>
    </row>
    <row r="37" spans="1:17" ht="24" customHeight="1" x14ac:dyDescent="0.15">
      <c r="A37" s="312"/>
      <c r="B37" s="308" t="s">
        <v>36</v>
      </c>
      <c r="C37" s="309"/>
      <c r="D37" s="132">
        <v>1308</v>
      </c>
      <c r="E37" s="154">
        <v>24</v>
      </c>
      <c r="F37" s="155">
        <v>235</v>
      </c>
      <c r="G37" s="155">
        <v>340</v>
      </c>
      <c r="H37" s="156">
        <v>174</v>
      </c>
      <c r="I37" s="154">
        <v>26</v>
      </c>
      <c r="J37" s="155">
        <v>220</v>
      </c>
      <c r="K37" s="155">
        <v>38</v>
      </c>
      <c r="L37" s="155">
        <v>463</v>
      </c>
      <c r="M37" s="156">
        <v>306</v>
      </c>
      <c r="N37" s="154">
        <v>50</v>
      </c>
      <c r="O37" s="155">
        <v>455</v>
      </c>
      <c r="P37" s="155">
        <v>803</v>
      </c>
      <c r="Q37" s="191">
        <v>480</v>
      </c>
    </row>
    <row r="38" spans="1:17" ht="24" customHeight="1" thickBot="1" x14ac:dyDescent="0.2">
      <c r="A38" s="313" t="s">
        <v>46</v>
      </c>
      <c r="B38" s="314"/>
      <c r="C38" s="315"/>
      <c r="D38" s="192">
        <v>41026</v>
      </c>
      <c r="E38" s="193">
        <v>1567</v>
      </c>
      <c r="F38" s="194">
        <v>9679</v>
      </c>
      <c r="G38" s="194">
        <v>7816</v>
      </c>
      <c r="H38" s="195">
        <v>4189</v>
      </c>
      <c r="I38" s="193">
        <v>1531</v>
      </c>
      <c r="J38" s="194">
        <v>9522</v>
      </c>
      <c r="K38" s="194">
        <v>2483</v>
      </c>
      <c r="L38" s="194">
        <v>10911</v>
      </c>
      <c r="M38" s="195">
        <v>6943</v>
      </c>
      <c r="N38" s="193">
        <v>3098</v>
      </c>
      <c r="O38" s="194">
        <v>19201</v>
      </c>
      <c r="P38" s="194">
        <v>18727</v>
      </c>
      <c r="Q38" s="196">
        <v>11132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0D9-94D0-4E9E-9E74-888B07D37C19}">
  <sheetPr>
    <tabColor rgb="FF00B0F0"/>
  </sheetPr>
  <dimension ref="A1:S41"/>
  <sheetViews>
    <sheetView zoomScale="115" zoomScaleNormal="115" workbookViewId="0">
      <selection activeCell="X8" sqref="X8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69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7213</v>
      </c>
      <c r="E6" s="14" t="s">
        <v>11</v>
      </c>
      <c r="F6" s="15">
        <v>121</v>
      </c>
      <c r="G6" s="16" t="s">
        <v>12</v>
      </c>
      <c r="H6" s="17">
        <v>6164</v>
      </c>
      <c r="I6" s="18" t="s">
        <v>13</v>
      </c>
      <c r="J6" s="19">
        <v>44</v>
      </c>
      <c r="K6" s="20" t="s">
        <v>14</v>
      </c>
      <c r="L6" s="17">
        <v>7352</v>
      </c>
      <c r="M6" s="18" t="s">
        <v>13</v>
      </c>
      <c r="N6" s="19">
        <v>122</v>
      </c>
      <c r="O6" s="20" t="s">
        <v>14</v>
      </c>
      <c r="P6" s="17">
        <v>13516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5143</v>
      </c>
      <c r="E7" s="22" t="s">
        <v>13</v>
      </c>
      <c r="F7" s="23">
        <v>102</v>
      </c>
      <c r="G7" s="24" t="s">
        <v>14</v>
      </c>
      <c r="H7" s="25">
        <v>4458</v>
      </c>
      <c r="I7" s="26" t="s">
        <v>13</v>
      </c>
      <c r="J7" s="27">
        <v>82</v>
      </c>
      <c r="K7" s="28" t="s">
        <v>14</v>
      </c>
      <c r="L7" s="29">
        <v>5002</v>
      </c>
      <c r="M7" s="30" t="s">
        <v>13</v>
      </c>
      <c r="N7" s="31">
        <v>45</v>
      </c>
      <c r="O7" s="32" t="s">
        <v>14</v>
      </c>
      <c r="P7" s="33">
        <v>9460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1013</v>
      </c>
      <c r="E8" s="40" t="s">
        <v>13</v>
      </c>
      <c r="F8" s="41">
        <v>15</v>
      </c>
      <c r="G8" s="42" t="s">
        <v>14</v>
      </c>
      <c r="H8" s="33">
        <v>845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1726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593</v>
      </c>
      <c r="E9" s="40" t="s">
        <v>13</v>
      </c>
      <c r="F9" s="41">
        <v>13</v>
      </c>
      <c r="G9" s="42" t="s">
        <v>14</v>
      </c>
      <c r="H9" s="33">
        <v>496</v>
      </c>
      <c r="I9" s="34" t="s">
        <v>13</v>
      </c>
      <c r="J9" s="35">
        <v>4</v>
      </c>
      <c r="K9" s="36" t="s">
        <v>14</v>
      </c>
      <c r="L9" s="29">
        <v>559</v>
      </c>
      <c r="M9" s="43" t="s">
        <v>13</v>
      </c>
      <c r="N9" s="44">
        <v>10</v>
      </c>
      <c r="O9" s="45" t="s">
        <v>14</v>
      </c>
      <c r="P9" s="25">
        <v>1055</v>
      </c>
      <c r="Q9" s="26" t="s">
        <v>13</v>
      </c>
      <c r="R9" s="27">
        <v>14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1889</v>
      </c>
      <c r="E10" s="40" t="s">
        <v>13</v>
      </c>
      <c r="F10" s="41">
        <v>34</v>
      </c>
      <c r="G10" s="42" t="s">
        <v>14</v>
      </c>
      <c r="H10" s="33">
        <v>1648</v>
      </c>
      <c r="I10" s="34" t="s">
        <v>13</v>
      </c>
      <c r="J10" s="35">
        <v>11</v>
      </c>
      <c r="K10" s="36" t="s">
        <v>14</v>
      </c>
      <c r="L10" s="29">
        <v>2024</v>
      </c>
      <c r="M10" s="43" t="s">
        <v>13</v>
      </c>
      <c r="N10" s="44">
        <v>28</v>
      </c>
      <c r="O10" s="45" t="s">
        <v>14</v>
      </c>
      <c r="P10" s="25">
        <v>3672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1198</v>
      </c>
      <c r="M11" s="43" t="s">
        <v>13</v>
      </c>
      <c r="N11" s="44">
        <v>4</v>
      </c>
      <c r="O11" s="45" t="s">
        <v>14</v>
      </c>
      <c r="P11" s="25">
        <v>2181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515</v>
      </c>
      <c r="E13" s="22" t="s">
        <v>13</v>
      </c>
      <c r="F13" s="23">
        <v>0</v>
      </c>
      <c r="G13" s="24" t="s">
        <v>14</v>
      </c>
      <c r="H13" s="25">
        <v>422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839</v>
      </c>
      <c r="E14" s="22" t="s">
        <v>13</v>
      </c>
      <c r="F14" s="23">
        <v>8</v>
      </c>
      <c r="G14" s="24" t="s">
        <v>14</v>
      </c>
      <c r="H14" s="25">
        <v>681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1487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253</v>
      </c>
      <c r="E15" s="22" t="s">
        <v>13</v>
      </c>
      <c r="F15" s="23">
        <v>0</v>
      </c>
      <c r="G15" s="24" t="s">
        <v>14</v>
      </c>
      <c r="H15" s="25">
        <v>261</v>
      </c>
      <c r="I15" s="26" t="s">
        <v>13</v>
      </c>
      <c r="J15" s="27">
        <v>0</v>
      </c>
      <c r="K15" s="28" t="s">
        <v>14</v>
      </c>
      <c r="L15" s="29">
        <v>268</v>
      </c>
      <c r="M15" s="43" t="s">
        <v>13</v>
      </c>
      <c r="N15" s="44">
        <v>0</v>
      </c>
      <c r="O15" s="45" t="s">
        <v>14</v>
      </c>
      <c r="P15" s="25">
        <v>529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249</v>
      </c>
      <c r="M18" s="30" t="s">
        <v>13</v>
      </c>
      <c r="N18" s="31">
        <v>0</v>
      </c>
      <c r="O18" s="32" t="s">
        <v>14</v>
      </c>
      <c r="P18" s="33">
        <v>574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17539</v>
      </c>
      <c r="E19" s="49" t="s">
        <v>13</v>
      </c>
      <c r="F19" s="50">
        <v>271</v>
      </c>
      <c r="G19" s="51" t="s">
        <v>14</v>
      </c>
      <c r="H19" s="48">
        <v>14985</v>
      </c>
      <c r="I19" s="49" t="s">
        <v>13</v>
      </c>
      <c r="J19" s="52">
        <v>143</v>
      </c>
      <c r="K19" s="53" t="s">
        <v>14</v>
      </c>
      <c r="L19" s="48">
        <v>17454</v>
      </c>
      <c r="M19" s="49" t="s">
        <v>13</v>
      </c>
      <c r="N19" s="52">
        <v>210</v>
      </c>
      <c r="O19" s="53" t="s">
        <v>14</v>
      </c>
      <c r="P19" s="48">
        <v>32439</v>
      </c>
      <c r="Q19" s="49" t="s">
        <v>13</v>
      </c>
      <c r="R19" s="52">
        <v>353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401</v>
      </c>
      <c r="E20" s="14" t="s">
        <v>13</v>
      </c>
      <c r="F20" s="15">
        <v>32</v>
      </c>
      <c r="G20" s="16" t="s">
        <v>14</v>
      </c>
      <c r="H20" s="54">
        <v>327</v>
      </c>
      <c r="I20" s="55" t="s">
        <v>13</v>
      </c>
      <c r="J20" s="56">
        <v>35</v>
      </c>
      <c r="K20" s="57" t="s">
        <v>14</v>
      </c>
      <c r="L20" s="54">
        <v>354</v>
      </c>
      <c r="M20" s="55" t="s">
        <v>13</v>
      </c>
      <c r="N20" s="56">
        <v>11</v>
      </c>
      <c r="O20" s="57" t="s">
        <v>14</v>
      </c>
      <c r="P20" s="17">
        <v>681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401</v>
      </c>
      <c r="E21" s="59" t="s">
        <v>13</v>
      </c>
      <c r="F21" s="60">
        <v>32</v>
      </c>
      <c r="G21" s="61" t="s">
        <v>14</v>
      </c>
      <c r="H21" s="62">
        <v>327</v>
      </c>
      <c r="I21" s="63" t="s">
        <v>13</v>
      </c>
      <c r="J21" s="64">
        <v>35</v>
      </c>
      <c r="K21" s="65" t="s">
        <v>14</v>
      </c>
      <c r="L21" s="62">
        <v>354</v>
      </c>
      <c r="M21" s="63" t="s">
        <v>13</v>
      </c>
      <c r="N21" s="64">
        <v>11</v>
      </c>
      <c r="O21" s="65" t="s">
        <v>14</v>
      </c>
      <c r="P21" s="66">
        <v>681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398</v>
      </c>
      <c r="E22" s="40" t="s">
        <v>13</v>
      </c>
      <c r="F22" s="41">
        <v>29</v>
      </c>
      <c r="G22" s="42" t="s">
        <v>14</v>
      </c>
      <c r="H22" s="69">
        <v>335</v>
      </c>
      <c r="I22" s="30" t="s">
        <v>13</v>
      </c>
      <c r="J22" s="31">
        <v>7</v>
      </c>
      <c r="K22" s="32" t="s">
        <v>14</v>
      </c>
      <c r="L22" s="54">
        <v>368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713</v>
      </c>
      <c r="E23" s="40" t="s">
        <v>11</v>
      </c>
      <c r="F23" s="41">
        <v>26</v>
      </c>
      <c r="G23" s="42" t="s">
        <v>14</v>
      </c>
      <c r="H23" s="69">
        <v>658</v>
      </c>
      <c r="I23" s="30" t="s">
        <v>13</v>
      </c>
      <c r="J23" s="31">
        <v>6</v>
      </c>
      <c r="K23" s="32" t="s">
        <v>14</v>
      </c>
      <c r="L23" s="69">
        <v>748</v>
      </c>
      <c r="M23" s="30" t="s">
        <v>13</v>
      </c>
      <c r="N23" s="31">
        <v>23</v>
      </c>
      <c r="O23" s="32" t="s">
        <v>14</v>
      </c>
      <c r="P23" s="25">
        <v>1406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1111</v>
      </c>
      <c r="E24" s="75" t="s">
        <v>13</v>
      </c>
      <c r="F24" s="50">
        <v>55</v>
      </c>
      <c r="G24" s="51" t="s">
        <v>14</v>
      </c>
      <c r="H24" s="48">
        <v>993</v>
      </c>
      <c r="I24" s="49" t="s">
        <v>13</v>
      </c>
      <c r="J24" s="52">
        <v>13</v>
      </c>
      <c r="K24" s="53" t="s">
        <v>14</v>
      </c>
      <c r="L24" s="48">
        <v>1116</v>
      </c>
      <c r="M24" s="63" t="s">
        <v>13</v>
      </c>
      <c r="N24" s="64">
        <v>46</v>
      </c>
      <c r="O24" s="65" t="s">
        <v>14</v>
      </c>
      <c r="P24" s="66">
        <v>2109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385</v>
      </c>
      <c r="E25" s="40" t="s">
        <v>13</v>
      </c>
      <c r="F25" s="41">
        <v>2</v>
      </c>
      <c r="G25" s="42" t="s">
        <v>14</v>
      </c>
      <c r="H25" s="69">
        <v>335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699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620</v>
      </c>
      <c r="E27" s="75" t="s">
        <v>13</v>
      </c>
      <c r="F27" s="50">
        <v>2</v>
      </c>
      <c r="G27" s="51" t="s">
        <v>14</v>
      </c>
      <c r="H27" s="48">
        <v>541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920</v>
      </c>
      <c r="E28" s="40" t="s">
        <v>13</v>
      </c>
      <c r="F28" s="41">
        <v>9</v>
      </c>
      <c r="G28" s="42" t="s">
        <v>14</v>
      </c>
      <c r="H28" s="69">
        <v>764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2</v>
      </c>
      <c r="O28" s="32" t="s">
        <v>14</v>
      </c>
      <c r="P28" s="33">
        <v>1615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387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1130</v>
      </c>
      <c r="E30" s="75" t="s">
        <v>13</v>
      </c>
      <c r="F30" s="50">
        <v>9</v>
      </c>
      <c r="G30" s="51" t="s">
        <v>14</v>
      </c>
      <c r="H30" s="48">
        <v>948</v>
      </c>
      <c r="I30" s="49" t="s">
        <v>13</v>
      </c>
      <c r="J30" s="52">
        <v>9</v>
      </c>
      <c r="K30" s="53" t="s">
        <v>14</v>
      </c>
      <c r="L30" s="48">
        <v>1054</v>
      </c>
      <c r="M30" s="49" t="s">
        <v>13</v>
      </c>
      <c r="N30" s="52">
        <v>2</v>
      </c>
      <c r="O30" s="53" t="s">
        <v>14</v>
      </c>
      <c r="P30" s="76">
        <v>2002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417</v>
      </c>
      <c r="E31" s="40" t="s">
        <v>13</v>
      </c>
      <c r="F31" s="41">
        <v>0</v>
      </c>
      <c r="G31" s="42" t="s">
        <v>14</v>
      </c>
      <c r="H31" s="69">
        <v>370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778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676</v>
      </c>
      <c r="E33" s="75" t="s">
        <v>13</v>
      </c>
      <c r="F33" s="50">
        <v>0</v>
      </c>
      <c r="G33" s="51" t="s">
        <v>14</v>
      </c>
      <c r="H33" s="48">
        <v>622</v>
      </c>
      <c r="I33" s="49" t="s">
        <v>13</v>
      </c>
      <c r="J33" s="52">
        <v>0</v>
      </c>
      <c r="K33" s="53" t="s">
        <v>14</v>
      </c>
      <c r="L33" s="48">
        <v>670</v>
      </c>
      <c r="M33" s="49" t="s">
        <v>13</v>
      </c>
      <c r="N33" s="52">
        <v>1</v>
      </c>
      <c r="O33" s="53" t="s">
        <v>14</v>
      </c>
      <c r="P33" s="76">
        <v>1292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359</v>
      </c>
      <c r="E34" s="14" t="s">
        <v>13</v>
      </c>
      <c r="F34" s="15">
        <v>0</v>
      </c>
      <c r="G34" s="16" t="s">
        <v>14</v>
      </c>
      <c r="H34" s="54">
        <v>312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669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336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695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1302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22172</v>
      </c>
      <c r="E37" s="80" t="s">
        <v>13</v>
      </c>
      <c r="F37" s="81">
        <v>371</v>
      </c>
      <c r="G37" s="82" t="s">
        <v>14</v>
      </c>
      <c r="H37" s="83">
        <v>19015</v>
      </c>
      <c r="I37" s="84" t="s">
        <v>13</v>
      </c>
      <c r="J37" s="85">
        <v>205</v>
      </c>
      <c r="K37" s="86" t="s">
        <v>14</v>
      </c>
      <c r="L37" s="83">
        <v>21919</v>
      </c>
      <c r="M37" s="84" t="s">
        <v>13</v>
      </c>
      <c r="N37" s="85">
        <v>273</v>
      </c>
      <c r="O37" s="86" t="s">
        <v>14</v>
      </c>
      <c r="P37" s="87">
        <v>40934</v>
      </c>
      <c r="Q37" s="80" t="s">
        <v>13</v>
      </c>
      <c r="R37" s="88">
        <v>478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9DF2-5153-433E-93DB-E9C4A7A7490C}">
  <sheetPr>
    <tabColor rgb="FF00B0F0"/>
    <pageSetUpPr fitToPage="1"/>
  </sheetPr>
  <dimension ref="A1:L48"/>
  <sheetViews>
    <sheetView zoomScale="115" zoomScaleNormal="115" workbookViewId="0">
      <selection activeCell="N25" sqref="N2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70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13516</v>
      </c>
      <c r="E6" s="106">
        <v>1372</v>
      </c>
      <c r="F6" s="107">
        <v>7083</v>
      </c>
      <c r="G6" s="107">
        <v>5061</v>
      </c>
      <c r="H6" s="108">
        <v>3032</v>
      </c>
      <c r="I6" s="109">
        <v>0.10150932228469961</v>
      </c>
      <c r="J6" s="110">
        <v>0.52404557561408704</v>
      </c>
      <c r="K6" s="110">
        <v>0.3744451021012134</v>
      </c>
      <c r="L6" s="111">
        <v>0.22432672388280556</v>
      </c>
    </row>
    <row r="7" spans="1:12" ht="22.5" customHeight="1" x14ac:dyDescent="0.15">
      <c r="A7" s="271"/>
      <c r="B7" s="276" t="s">
        <v>15</v>
      </c>
      <c r="C7" s="277"/>
      <c r="D7" s="112">
        <v>9460</v>
      </c>
      <c r="E7" s="113">
        <v>735</v>
      </c>
      <c r="F7" s="114">
        <v>4651</v>
      </c>
      <c r="G7" s="114">
        <v>4074</v>
      </c>
      <c r="H7" s="115">
        <v>2336</v>
      </c>
      <c r="I7" s="116">
        <v>7.7695560253699794E-2</v>
      </c>
      <c r="J7" s="117">
        <v>0.49164904862579284</v>
      </c>
      <c r="K7" s="117">
        <v>0.43065539112050738</v>
      </c>
      <c r="L7" s="118">
        <v>0.24693446088794926</v>
      </c>
    </row>
    <row r="8" spans="1:12" ht="22.5" customHeight="1" x14ac:dyDescent="0.15">
      <c r="A8" s="271"/>
      <c r="B8" s="119"/>
      <c r="C8" s="120" t="s">
        <v>16</v>
      </c>
      <c r="D8" s="121">
        <v>1726</v>
      </c>
      <c r="E8" s="122">
        <v>108</v>
      </c>
      <c r="F8" s="123">
        <v>802</v>
      </c>
      <c r="G8" s="123">
        <v>816</v>
      </c>
      <c r="H8" s="124">
        <v>441</v>
      </c>
      <c r="I8" s="125">
        <v>6.2572421784472768E-2</v>
      </c>
      <c r="J8" s="126">
        <v>0.46465816917728853</v>
      </c>
      <c r="K8" s="126">
        <v>0.47276940903823872</v>
      </c>
      <c r="L8" s="127">
        <v>0.25550405561993045</v>
      </c>
    </row>
    <row r="9" spans="1:12" ht="22.5" customHeight="1" x14ac:dyDescent="0.15">
      <c r="A9" s="271"/>
      <c r="B9" s="128"/>
      <c r="C9" s="120" t="s">
        <v>17</v>
      </c>
      <c r="D9" s="121">
        <v>1055</v>
      </c>
      <c r="E9" s="122">
        <v>22</v>
      </c>
      <c r="F9" s="123">
        <v>431</v>
      </c>
      <c r="G9" s="123">
        <v>602</v>
      </c>
      <c r="H9" s="124">
        <v>377</v>
      </c>
      <c r="I9" s="125">
        <v>2.0853080568720379E-2</v>
      </c>
      <c r="J9" s="126">
        <v>0.40853080568720379</v>
      </c>
      <c r="K9" s="126">
        <v>0.57061611374407584</v>
      </c>
      <c r="L9" s="127">
        <v>0.35734597156398107</v>
      </c>
    </row>
    <row r="10" spans="1:12" ht="22.5" customHeight="1" x14ac:dyDescent="0.15">
      <c r="A10" s="271"/>
      <c r="B10" s="278" t="s">
        <v>18</v>
      </c>
      <c r="C10" s="258"/>
      <c r="D10" s="129">
        <v>3672</v>
      </c>
      <c r="E10" s="122">
        <v>373</v>
      </c>
      <c r="F10" s="123">
        <v>1898</v>
      </c>
      <c r="G10" s="123">
        <v>1401</v>
      </c>
      <c r="H10" s="124">
        <v>778</v>
      </c>
      <c r="I10" s="125">
        <v>0.10157952069716776</v>
      </c>
      <c r="J10" s="126">
        <v>0.51688453159041392</v>
      </c>
      <c r="K10" s="126">
        <v>0.38153594771241828</v>
      </c>
      <c r="L10" s="127">
        <v>0.21187363834422657</v>
      </c>
    </row>
    <row r="11" spans="1:12" ht="22.5" customHeight="1" x14ac:dyDescent="0.15">
      <c r="A11" s="271"/>
      <c r="B11" s="276" t="s">
        <v>19</v>
      </c>
      <c r="C11" s="277"/>
      <c r="D11" s="129">
        <v>2181</v>
      </c>
      <c r="E11" s="122">
        <v>113</v>
      </c>
      <c r="F11" s="123">
        <v>970</v>
      </c>
      <c r="G11" s="123">
        <v>1098</v>
      </c>
      <c r="H11" s="124">
        <v>675</v>
      </c>
      <c r="I11" s="125">
        <v>5.1811095827602016E-2</v>
      </c>
      <c r="J11" s="126">
        <v>0.44475011462631819</v>
      </c>
      <c r="K11" s="126">
        <v>0.50343878954607979</v>
      </c>
      <c r="L11" s="127">
        <v>0.30949105914718017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71"/>
      <c r="B13" s="257" t="s">
        <v>21</v>
      </c>
      <c r="C13" s="258"/>
      <c r="D13" s="129">
        <v>917</v>
      </c>
      <c r="E13" s="122">
        <v>25</v>
      </c>
      <c r="F13" s="123">
        <v>358</v>
      </c>
      <c r="G13" s="123">
        <v>534</v>
      </c>
      <c r="H13" s="124">
        <v>337</v>
      </c>
      <c r="I13" s="125">
        <v>2.7262813522355506E-2</v>
      </c>
      <c r="J13" s="126">
        <v>0.39040348964013089</v>
      </c>
      <c r="K13" s="126">
        <v>0.58233369683751368</v>
      </c>
      <c r="L13" s="127">
        <v>0.36750272628135222</v>
      </c>
    </row>
    <row r="14" spans="1:12" ht="22.5" customHeight="1" x14ac:dyDescent="0.15">
      <c r="A14" s="271"/>
      <c r="B14" s="257" t="s">
        <v>22</v>
      </c>
      <c r="C14" s="258"/>
      <c r="D14" s="129">
        <v>1487</v>
      </c>
      <c r="E14" s="122">
        <v>35</v>
      </c>
      <c r="F14" s="123">
        <v>528</v>
      </c>
      <c r="G14" s="123">
        <v>924</v>
      </c>
      <c r="H14" s="124">
        <v>564</v>
      </c>
      <c r="I14" s="125">
        <v>2.3537323470073975E-2</v>
      </c>
      <c r="J14" s="126">
        <v>0.35507733691997312</v>
      </c>
      <c r="K14" s="126">
        <v>0.6213853396099529</v>
      </c>
      <c r="L14" s="127">
        <v>0.37928715534633489</v>
      </c>
    </row>
    <row r="15" spans="1:12" ht="22.5" customHeight="1" x14ac:dyDescent="0.15">
      <c r="A15" s="271"/>
      <c r="B15" s="257" t="s">
        <v>23</v>
      </c>
      <c r="C15" s="258"/>
      <c r="D15" s="129">
        <v>529</v>
      </c>
      <c r="E15" s="122">
        <v>30</v>
      </c>
      <c r="F15" s="123">
        <v>240</v>
      </c>
      <c r="G15" s="123">
        <v>259</v>
      </c>
      <c r="H15" s="124">
        <v>127</v>
      </c>
      <c r="I15" s="125">
        <v>5.6710775047258979E-2</v>
      </c>
      <c r="J15" s="126">
        <v>0.45368620037807184</v>
      </c>
      <c r="K15" s="126">
        <v>0.4896030245746692</v>
      </c>
      <c r="L15" s="127">
        <v>0.24007561436672967</v>
      </c>
    </row>
    <row r="16" spans="1:12" ht="22.5" customHeight="1" x14ac:dyDescent="0.15">
      <c r="A16" s="271"/>
      <c r="B16" s="257" t="s">
        <v>24</v>
      </c>
      <c r="C16" s="258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574</v>
      </c>
      <c r="E18" s="113">
        <v>14</v>
      </c>
      <c r="F18" s="114">
        <v>223</v>
      </c>
      <c r="G18" s="114">
        <v>337</v>
      </c>
      <c r="H18" s="115">
        <v>207</v>
      </c>
      <c r="I18" s="116">
        <v>2.4390243902439025E-2</v>
      </c>
      <c r="J18" s="117">
        <v>0.38850174216027872</v>
      </c>
      <c r="K18" s="117">
        <v>0.58710801393728218</v>
      </c>
      <c r="L18" s="118">
        <v>0.36062717770034841</v>
      </c>
    </row>
    <row r="19" spans="1:12" ht="22.5" customHeight="1" x14ac:dyDescent="0.15">
      <c r="A19" s="272"/>
      <c r="B19" s="259" t="s">
        <v>27</v>
      </c>
      <c r="C19" s="260"/>
      <c r="D19" s="132">
        <v>32439</v>
      </c>
      <c r="E19" s="133">
        <v>2697</v>
      </c>
      <c r="F19" s="134">
        <v>15972</v>
      </c>
      <c r="G19" s="134">
        <v>13770</v>
      </c>
      <c r="H19" s="135">
        <v>8106</v>
      </c>
      <c r="I19" s="136">
        <v>8.3140664015536853E-2</v>
      </c>
      <c r="J19" s="137">
        <v>0.49237029501525942</v>
      </c>
      <c r="K19" s="137">
        <v>0.42448904096920376</v>
      </c>
      <c r="L19" s="138">
        <v>0.24988439840932211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681</v>
      </c>
      <c r="E20" s="106">
        <v>29</v>
      </c>
      <c r="F20" s="107">
        <v>265</v>
      </c>
      <c r="G20" s="107">
        <v>387</v>
      </c>
      <c r="H20" s="108">
        <v>244</v>
      </c>
      <c r="I20" s="109">
        <v>4.2584434654919234E-2</v>
      </c>
      <c r="J20" s="110">
        <v>0.3891336270190896</v>
      </c>
      <c r="K20" s="110">
        <v>0.56828193832599116</v>
      </c>
      <c r="L20" s="111">
        <v>0.35829662261380324</v>
      </c>
    </row>
    <row r="21" spans="1:12" ht="22.5" customHeight="1" x14ac:dyDescent="0.15">
      <c r="A21" s="268"/>
      <c r="B21" s="269" t="s">
        <v>27</v>
      </c>
      <c r="C21" s="270"/>
      <c r="D21" s="140">
        <v>681</v>
      </c>
      <c r="E21" s="141">
        <v>29</v>
      </c>
      <c r="F21" s="142">
        <v>265</v>
      </c>
      <c r="G21" s="142">
        <v>387</v>
      </c>
      <c r="H21" s="143">
        <v>244</v>
      </c>
      <c r="I21" s="144">
        <v>4.2584434654919234E-2</v>
      </c>
      <c r="J21" s="145">
        <v>0.3891336270190896</v>
      </c>
      <c r="K21" s="145">
        <v>0.56828193832599116</v>
      </c>
      <c r="L21" s="146">
        <v>0.35829662261380324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703</v>
      </c>
      <c r="E22" s="198">
        <v>22</v>
      </c>
      <c r="F22" s="200">
        <v>291</v>
      </c>
      <c r="G22" s="149">
        <v>390</v>
      </c>
      <c r="H22" s="150">
        <v>228</v>
      </c>
      <c r="I22" s="151">
        <v>3.1294452347083924E-2</v>
      </c>
      <c r="J22" s="152">
        <v>0.41394025604551921</v>
      </c>
      <c r="K22" s="152">
        <v>0.55476529160739685</v>
      </c>
      <c r="L22" s="153">
        <v>0.32432432432432434</v>
      </c>
    </row>
    <row r="23" spans="1:12" ht="22.5" customHeight="1" x14ac:dyDescent="0.15">
      <c r="A23" s="271"/>
      <c r="B23" s="257" t="s">
        <v>32</v>
      </c>
      <c r="C23" s="258"/>
      <c r="D23" s="129">
        <v>1406</v>
      </c>
      <c r="E23" s="199">
        <v>78</v>
      </c>
      <c r="F23" s="123">
        <v>567</v>
      </c>
      <c r="G23" s="123">
        <v>761</v>
      </c>
      <c r="H23" s="124">
        <v>475</v>
      </c>
      <c r="I23" s="125">
        <v>5.5476529160739689E-2</v>
      </c>
      <c r="J23" s="126">
        <v>0.40327169274537694</v>
      </c>
      <c r="K23" s="126">
        <v>0.54125177809388336</v>
      </c>
      <c r="L23" s="127">
        <v>0.33783783783783783</v>
      </c>
    </row>
    <row r="24" spans="1:12" ht="22.5" customHeight="1" x14ac:dyDescent="0.15">
      <c r="A24" s="272"/>
      <c r="B24" s="259" t="s">
        <v>27</v>
      </c>
      <c r="C24" s="260"/>
      <c r="D24" s="140">
        <v>2109</v>
      </c>
      <c r="E24" s="141">
        <v>100</v>
      </c>
      <c r="F24" s="142">
        <v>858</v>
      </c>
      <c r="G24" s="142">
        <v>1151</v>
      </c>
      <c r="H24" s="143">
        <v>703</v>
      </c>
      <c r="I24" s="144">
        <v>4.7415836889521099E-2</v>
      </c>
      <c r="J24" s="145">
        <v>0.40682788051209101</v>
      </c>
      <c r="K24" s="145">
        <v>0.54575628259838782</v>
      </c>
      <c r="L24" s="146">
        <v>0.33333333333333331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699</v>
      </c>
      <c r="E25" s="113">
        <v>37</v>
      </c>
      <c r="F25" s="114">
        <v>237</v>
      </c>
      <c r="G25" s="114">
        <v>425</v>
      </c>
      <c r="H25" s="115">
        <v>254</v>
      </c>
      <c r="I25" s="116">
        <v>5.2932761087267528E-2</v>
      </c>
      <c r="J25" s="117">
        <v>0.33905579399141633</v>
      </c>
      <c r="K25" s="117">
        <v>0.6080114449213162</v>
      </c>
      <c r="L25" s="118">
        <v>0.36337625178826893</v>
      </c>
    </row>
    <row r="26" spans="1:12" ht="22.5" customHeight="1" x14ac:dyDescent="0.15">
      <c r="A26" s="271"/>
      <c r="B26" s="257" t="s">
        <v>35</v>
      </c>
      <c r="C26" s="258"/>
      <c r="D26" s="129">
        <v>410</v>
      </c>
      <c r="E26" s="122">
        <v>5</v>
      </c>
      <c r="F26" s="123">
        <v>149</v>
      </c>
      <c r="G26" s="123">
        <v>256</v>
      </c>
      <c r="H26" s="124">
        <v>163</v>
      </c>
      <c r="I26" s="125">
        <v>1.2195121951219513E-2</v>
      </c>
      <c r="J26" s="126">
        <v>0.36341463414634145</v>
      </c>
      <c r="K26" s="126">
        <v>0.62439024390243902</v>
      </c>
      <c r="L26" s="127">
        <v>0.39756097560975612</v>
      </c>
    </row>
    <row r="27" spans="1:12" ht="22.5" customHeight="1" x14ac:dyDescent="0.15">
      <c r="A27" s="271"/>
      <c r="B27" s="259" t="s">
        <v>36</v>
      </c>
      <c r="C27" s="260"/>
      <c r="D27" s="132">
        <v>1109</v>
      </c>
      <c r="E27" s="154">
        <v>42</v>
      </c>
      <c r="F27" s="155">
        <v>386</v>
      </c>
      <c r="G27" s="155">
        <v>681</v>
      </c>
      <c r="H27" s="156">
        <v>417</v>
      </c>
      <c r="I27" s="157">
        <v>3.787195671776375E-2</v>
      </c>
      <c r="J27" s="158">
        <v>0.34806131650135258</v>
      </c>
      <c r="K27" s="158">
        <v>0.6140667267808837</v>
      </c>
      <c r="L27" s="159">
        <v>0.37601442741208296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1615</v>
      </c>
      <c r="E28" s="113">
        <v>81</v>
      </c>
      <c r="F28" s="114">
        <v>648</v>
      </c>
      <c r="G28" s="114">
        <v>886</v>
      </c>
      <c r="H28" s="115">
        <v>559</v>
      </c>
      <c r="I28" s="116">
        <v>5.0154798761609908E-2</v>
      </c>
      <c r="J28" s="117">
        <v>0.40123839009287926</v>
      </c>
      <c r="K28" s="117">
        <v>0.5486068111455108</v>
      </c>
      <c r="L28" s="118">
        <v>0.34613003095975231</v>
      </c>
    </row>
    <row r="29" spans="1:12" ht="22.5" customHeight="1" x14ac:dyDescent="0.15">
      <c r="A29" s="253"/>
      <c r="B29" s="257" t="s">
        <v>39</v>
      </c>
      <c r="C29" s="258"/>
      <c r="D29" s="129">
        <v>387</v>
      </c>
      <c r="E29" s="122">
        <v>11</v>
      </c>
      <c r="F29" s="123">
        <v>107</v>
      </c>
      <c r="G29" s="123">
        <v>269</v>
      </c>
      <c r="H29" s="124">
        <v>160</v>
      </c>
      <c r="I29" s="125">
        <v>2.8423772609819122E-2</v>
      </c>
      <c r="J29" s="126">
        <v>0.27648578811369506</v>
      </c>
      <c r="K29" s="126">
        <v>0.69509043927648584</v>
      </c>
      <c r="L29" s="127">
        <v>0.41343669250645992</v>
      </c>
    </row>
    <row r="30" spans="1:12" ht="22.5" customHeight="1" x14ac:dyDescent="0.15">
      <c r="A30" s="254"/>
      <c r="B30" s="259" t="s">
        <v>36</v>
      </c>
      <c r="C30" s="260"/>
      <c r="D30" s="132">
        <v>2002</v>
      </c>
      <c r="E30" s="154">
        <v>92</v>
      </c>
      <c r="F30" s="155">
        <v>755</v>
      </c>
      <c r="G30" s="155">
        <v>1155</v>
      </c>
      <c r="H30" s="156">
        <v>719</v>
      </c>
      <c r="I30" s="157">
        <v>4.5954045954045952E-2</v>
      </c>
      <c r="J30" s="158">
        <v>0.37712287712287712</v>
      </c>
      <c r="K30" s="158">
        <v>0.57692307692307687</v>
      </c>
      <c r="L30" s="159">
        <v>0.35914085914085914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778</v>
      </c>
      <c r="E31" s="113">
        <v>31</v>
      </c>
      <c r="F31" s="114">
        <v>303</v>
      </c>
      <c r="G31" s="114">
        <v>444</v>
      </c>
      <c r="H31" s="115">
        <v>278</v>
      </c>
      <c r="I31" s="116">
        <v>3.9845758354755782E-2</v>
      </c>
      <c r="J31" s="117">
        <v>0.38946015424164526</v>
      </c>
      <c r="K31" s="117">
        <v>0.57069408740359895</v>
      </c>
      <c r="L31" s="118">
        <v>0.35732647814910024</v>
      </c>
    </row>
    <row r="32" spans="1:12" ht="22.5" customHeight="1" x14ac:dyDescent="0.15">
      <c r="A32" s="262"/>
      <c r="B32" s="257" t="s">
        <v>42</v>
      </c>
      <c r="C32" s="258"/>
      <c r="D32" s="129">
        <v>514</v>
      </c>
      <c r="E32" s="122">
        <v>26</v>
      </c>
      <c r="F32" s="123">
        <v>184</v>
      </c>
      <c r="G32" s="123">
        <v>304</v>
      </c>
      <c r="H32" s="124">
        <v>186</v>
      </c>
      <c r="I32" s="125">
        <v>5.0583657587548639E-2</v>
      </c>
      <c r="J32" s="126">
        <v>0.35797665369649806</v>
      </c>
      <c r="K32" s="126">
        <v>0.59143968871595332</v>
      </c>
      <c r="L32" s="127">
        <v>0.36186770428015563</v>
      </c>
    </row>
    <row r="33" spans="1:12" ht="22.5" customHeight="1" x14ac:dyDescent="0.15">
      <c r="A33" s="263"/>
      <c r="B33" s="259" t="s">
        <v>36</v>
      </c>
      <c r="C33" s="260"/>
      <c r="D33" s="132">
        <v>1292</v>
      </c>
      <c r="E33" s="154">
        <v>57</v>
      </c>
      <c r="F33" s="155">
        <v>487</v>
      </c>
      <c r="G33" s="155">
        <v>748</v>
      </c>
      <c r="H33" s="156">
        <v>464</v>
      </c>
      <c r="I33" s="157">
        <v>4.4117647058823532E-2</v>
      </c>
      <c r="J33" s="158">
        <v>0.37693498452012386</v>
      </c>
      <c r="K33" s="158">
        <v>0.57894736842105265</v>
      </c>
      <c r="L33" s="159">
        <v>0.3591331269349845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669</v>
      </c>
      <c r="E34" s="106">
        <v>24</v>
      </c>
      <c r="F34" s="107">
        <v>238</v>
      </c>
      <c r="G34" s="107">
        <v>407</v>
      </c>
      <c r="H34" s="108">
        <v>255</v>
      </c>
      <c r="I34" s="109">
        <v>3.5874439461883408E-2</v>
      </c>
      <c r="J34" s="110">
        <v>0.35575485799701045</v>
      </c>
      <c r="K34" s="110">
        <v>0.60837070254110615</v>
      </c>
      <c r="L34" s="111">
        <v>0.3811659192825112</v>
      </c>
    </row>
    <row r="35" spans="1:12" ht="22.5" customHeight="1" x14ac:dyDescent="0.15">
      <c r="A35" s="253"/>
      <c r="B35" s="257" t="s">
        <v>45</v>
      </c>
      <c r="C35" s="258"/>
      <c r="D35" s="129">
        <v>633</v>
      </c>
      <c r="E35" s="122">
        <v>26</v>
      </c>
      <c r="F35" s="123">
        <v>216</v>
      </c>
      <c r="G35" s="123">
        <v>391</v>
      </c>
      <c r="H35" s="124">
        <v>224</v>
      </c>
      <c r="I35" s="125">
        <v>4.1074249605055291E-2</v>
      </c>
      <c r="J35" s="126">
        <v>0.34123222748815168</v>
      </c>
      <c r="K35" s="126">
        <v>0.61769352290679302</v>
      </c>
      <c r="L35" s="127">
        <v>0.35387045813586099</v>
      </c>
    </row>
    <row r="36" spans="1:12" ht="22.5" customHeight="1" x14ac:dyDescent="0.15">
      <c r="A36" s="254"/>
      <c r="B36" s="259" t="s">
        <v>36</v>
      </c>
      <c r="C36" s="260"/>
      <c r="D36" s="132">
        <v>1302</v>
      </c>
      <c r="E36" s="154">
        <v>50</v>
      </c>
      <c r="F36" s="155">
        <v>454</v>
      </c>
      <c r="G36" s="155">
        <v>798</v>
      </c>
      <c r="H36" s="156">
        <v>479</v>
      </c>
      <c r="I36" s="157">
        <v>3.840245775729647E-2</v>
      </c>
      <c r="J36" s="158">
        <v>0.34869431643625193</v>
      </c>
      <c r="K36" s="158">
        <v>0.61290322580645162</v>
      </c>
      <c r="L36" s="159">
        <v>0.36789554531490015</v>
      </c>
    </row>
    <row r="37" spans="1:12" ht="22.5" customHeight="1" x14ac:dyDescent="0.15">
      <c r="A37" s="264" t="s">
        <v>46</v>
      </c>
      <c r="B37" s="265"/>
      <c r="C37" s="266"/>
      <c r="D37" s="160">
        <v>40934</v>
      </c>
      <c r="E37" s="161">
        <v>3067</v>
      </c>
      <c r="F37" s="162">
        <v>19177</v>
      </c>
      <c r="G37" s="162">
        <v>18690</v>
      </c>
      <c r="H37" s="163">
        <v>11132</v>
      </c>
      <c r="I37" s="164">
        <v>7.4925489812869492E-2</v>
      </c>
      <c r="J37" s="165">
        <v>0.46848585527922998</v>
      </c>
      <c r="K37" s="165">
        <v>0.45658865490790052</v>
      </c>
      <c r="L37" s="166">
        <v>0.27194996824155959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0504-1A0F-4575-A04B-92BBABBDD922}">
  <sheetPr>
    <tabColor rgb="FF00B0F0"/>
    <pageSetUpPr fitToPage="1"/>
  </sheetPr>
  <dimension ref="A1:Q39"/>
  <sheetViews>
    <sheetView zoomScaleNormal="100" workbookViewId="0">
      <selection activeCell="X8" sqref="X8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70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13516</v>
      </c>
      <c r="E7" s="176">
        <v>708</v>
      </c>
      <c r="F7" s="177">
        <v>3397</v>
      </c>
      <c r="G7" s="107">
        <v>2059</v>
      </c>
      <c r="H7" s="108">
        <v>1110</v>
      </c>
      <c r="I7" s="106">
        <v>664</v>
      </c>
      <c r="J7" s="107">
        <v>3686</v>
      </c>
      <c r="K7" s="107">
        <v>1114</v>
      </c>
      <c r="L7" s="107">
        <v>3002</v>
      </c>
      <c r="M7" s="108">
        <v>1922</v>
      </c>
      <c r="N7" s="106">
        <v>1372</v>
      </c>
      <c r="O7" s="107">
        <v>7083</v>
      </c>
      <c r="P7" s="107">
        <v>5061</v>
      </c>
      <c r="Q7" s="178">
        <v>3032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352</v>
      </c>
      <c r="F8" s="180">
        <v>2430</v>
      </c>
      <c r="G8" s="114">
        <v>1676</v>
      </c>
      <c r="H8" s="115">
        <v>881</v>
      </c>
      <c r="I8" s="113">
        <v>383</v>
      </c>
      <c r="J8" s="114">
        <v>2221</v>
      </c>
      <c r="K8" s="114">
        <v>543</v>
      </c>
      <c r="L8" s="114">
        <v>2398</v>
      </c>
      <c r="M8" s="115">
        <v>1455</v>
      </c>
      <c r="N8" s="113">
        <v>735</v>
      </c>
      <c r="O8" s="114">
        <v>4651</v>
      </c>
      <c r="P8" s="114">
        <v>4074</v>
      </c>
      <c r="Q8" s="181">
        <v>2336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54</v>
      </c>
      <c r="F9" s="183">
        <v>457</v>
      </c>
      <c r="G9" s="123">
        <v>334</v>
      </c>
      <c r="H9" s="124">
        <v>173</v>
      </c>
      <c r="I9" s="122">
        <v>54</v>
      </c>
      <c r="J9" s="123">
        <v>345</v>
      </c>
      <c r="K9" s="123">
        <v>111</v>
      </c>
      <c r="L9" s="123">
        <v>482</v>
      </c>
      <c r="M9" s="124">
        <v>268</v>
      </c>
      <c r="N9" s="122">
        <v>108</v>
      </c>
      <c r="O9" s="123">
        <v>802</v>
      </c>
      <c r="P9" s="123">
        <v>816</v>
      </c>
      <c r="Q9" s="184">
        <v>441</v>
      </c>
    </row>
    <row r="10" spans="1:17" ht="24" customHeight="1" x14ac:dyDescent="0.15">
      <c r="A10" s="318"/>
      <c r="B10" s="46"/>
      <c r="C10" s="38" t="s">
        <v>17</v>
      </c>
      <c r="D10" s="121">
        <v>1055</v>
      </c>
      <c r="E10" s="182">
        <v>14</v>
      </c>
      <c r="F10" s="183">
        <v>235</v>
      </c>
      <c r="G10" s="123">
        <v>247</v>
      </c>
      <c r="H10" s="124">
        <v>132</v>
      </c>
      <c r="I10" s="122">
        <v>8</v>
      </c>
      <c r="J10" s="123">
        <v>196</v>
      </c>
      <c r="K10" s="123">
        <v>36</v>
      </c>
      <c r="L10" s="123">
        <v>355</v>
      </c>
      <c r="M10" s="124">
        <v>245</v>
      </c>
      <c r="N10" s="122">
        <v>22</v>
      </c>
      <c r="O10" s="123">
        <v>431</v>
      </c>
      <c r="P10" s="123">
        <v>602</v>
      </c>
      <c r="Q10" s="184">
        <v>377</v>
      </c>
    </row>
    <row r="11" spans="1:17" ht="24" customHeight="1" x14ac:dyDescent="0.15">
      <c r="A11" s="318"/>
      <c r="B11" s="306" t="s">
        <v>18</v>
      </c>
      <c r="C11" s="307"/>
      <c r="D11" s="129">
        <v>3672</v>
      </c>
      <c r="E11" s="182">
        <v>196</v>
      </c>
      <c r="F11" s="183">
        <v>899</v>
      </c>
      <c r="G11" s="123">
        <v>553</v>
      </c>
      <c r="H11" s="124">
        <v>263</v>
      </c>
      <c r="I11" s="122">
        <v>177</v>
      </c>
      <c r="J11" s="123">
        <v>999</v>
      </c>
      <c r="K11" s="123">
        <v>298</v>
      </c>
      <c r="L11" s="123">
        <v>848</v>
      </c>
      <c r="M11" s="124">
        <v>515</v>
      </c>
      <c r="N11" s="122">
        <v>373</v>
      </c>
      <c r="O11" s="123">
        <v>1898</v>
      </c>
      <c r="P11" s="123">
        <v>1401</v>
      </c>
      <c r="Q11" s="184">
        <v>778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53</v>
      </c>
      <c r="F12" s="183">
        <v>490</v>
      </c>
      <c r="G12" s="123">
        <v>440</v>
      </c>
      <c r="H12" s="124">
        <v>243</v>
      </c>
      <c r="I12" s="122">
        <v>60</v>
      </c>
      <c r="J12" s="123">
        <v>480</v>
      </c>
      <c r="K12" s="123">
        <v>110</v>
      </c>
      <c r="L12" s="123">
        <v>658</v>
      </c>
      <c r="M12" s="124">
        <v>432</v>
      </c>
      <c r="N12" s="122">
        <v>113</v>
      </c>
      <c r="O12" s="123">
        <v>970</v>
      </c>
      <c r="P12" s="123">
        <v>1098</v>
      </c>
      <c r="Q12" s="184">
        <v>675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917</v>
      </c>
      <c r="E14" s="122">
        <v>14</v>
      </c>
      <c r="F14" s="123">
        <v>186</v>
      </c>
      <c r="G14" s="123">
        <v>222</v>
      </c>
      <c r="H14" s="124">
        <v>131</v>
      </c>
      <c r="I14" s="122">
        <v>11</v>
      </c>
      <c r="J14" s="123">
        <v>172</v>
      </c>
      <c r="K14" s="123">
        <v>30</v>
      </c>
      <c r="L14" s="123">
        <v>312</v>
      </c>
      <c r="M14" s="124">
        <v>206</v>
      </c>
      <c r="N14" s="122">
        <v>25</v>
      </c>
      <c r="O14" s="123">
        <v>358</v>
      </c>
      <c r="P14" s="123">
        <v>534</v>
      </c>
      <c r="Q14" s="184">
        <v>337</v>
      </c>
    </row>
    <row r="15" spans="1:17" ht="24" customHeight="1" x14ac:dyDescent="0.15">
      <c r="A15" s="318"/>
      <c r="B15" s="306" t="s">
        <v>22</v>
      </c>
      <c r="C15" s="307"/>
      <c r="D15" s="129">
        <v>1487</v>
      </c>
      <c r="E15" s="122">
        <v>16</v>
      </c>
      <c r="F15" s="123">
        <v>268</v>
      </c>
      <c r="G15" s="123">
        <v>397</v>
      </c>
      <c r="H15" s="124">
        <v>217</v>
      </c>
      <c r="I15" s="122">
        <v>19</v>
      </c>
      <c r="J15" s="123">
        <v>260</v>
      </c>
      <c r="K15" s="123">
        <v>50</v>
      </c>
      <c r="L15" s="123">
        <v>527</v>
      </c>
      <c r="M15" s="124">
        <v>347</v>
      </c>
      <c r="N15" s="122">
        <v>35</v>
      </c>
      <c r="O15" s="123">
        <v>528</v>
      </c>
      <c r="P15" s="123">
        <v>924</v>
      </c>
      <c r="Q15" s="184">
        <v>564</v>
      </c>
    </row>
    <row r="16" spans="1:17" ht="24" customHeight="1" x14ac:dyDescent="0.15">
      <c r="A16" s="318"/>
      <c r="B16" s="306" t="s">
        <v>23</v>
      </c>
      <c r="C16" s="307"/>
      <c r="D16" s="129">
        <v>529</v>
      </c>
      <c r="E16" s="122">
        <v>18</v>
      </c>
      <c r="F16" s="123">
        <v>129</v>
      </c>
      <c r="G16" s="123">
        <v>114</v>
      </c>
      <c r="H16" s="124">
        <v>46</v>
      </c>
      <c r="I16" s="122">
        <v>12</v>
      </c>
      <c r="J16" s="123">
        <v>111</v>
      </c>
      <c r="K16" s="123">
        <v>32</v>
      </c>
      <c r="L16" s="123">
        <v>145</v>
      </c>
      <c r="M16" s="124">
        <v>81</v>
      </c>
      <c r="N16" s="122">
        <v>30</v>
      </c>
      <c r="O16" s="123">
        <v>240</v>
      </c>
      <c r="P16" s="123">
        <v>259</v>
      </c>
      <c r="Q16" s="184">
        <v>127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574</v>
      </c>
      <c r="E19" s="113">
        <v>7</v>
      </c>
      <c r="F19" s="114">
        <v>174</v>
      </c>
      <c r="G19" s="114">
        <v>144</v>
      </c>
      <c r="H19" s="115">
        <v>89</v>
      </c>
      <c r="I19" s="113">
        <v>7</v>
      </c>
      <c r="J19" s="114">
        <v>49</v>
      </c>
      <c r="K19" s="114">
        <v>14</v>
      </c>
      <c r="L19" s="114">
        <v>193</v>
      </c>
      <c r="M19" s="115">
        <v>118</v>
      </c>
      <c r="N19" s="113">
        <v>14</v>
      </c>
      <c r="O19" s="114">
        <v>223</v>
      </c>
      <c r="P19" s="114">
        <v>337</v>
      </c>
      <c r="Q19" s="181">
        <v>207</v>
      </c>
    </row>
    <row r="20" spans="1:17" ht="24" customHeight="1" x14ac:dyDescent="0.15">
      <c r="A20" s="317"/>
      <c r="B20" s="308" t="s">
        <v>27</v>
      </c>
      <c r="C20" s="309"/>
      <c r="D20" s="132">
        <v>32439</v>
      </c>
      <c r="E20" s="133">
        <v>1364</v>
      </c>
      <c r="F20" s="134">
        <v>7982</v>
      </c>
      <c r="G20" s="134">
        <v>5639</v>
      </c>
      <c r="H20" s="135">
        <v>2999</v>
      </c>
      <c r="I20" s="133">
        <v>1333</v>
      </c>
      <c r="J20" s="134">
        <v>7990</v>
      </c>
      <c r="K20" s="134">
        <v>2191</v>
      </c>
      <c r="L20" s="187">
        <v>8131</v>
      </c>
      <c r="M20" s="135">
        <v>5107</v>
      </c>
      <c r="N20" s="133">
        <v>2697</v>
      </c>
      <c r="O20" s="134">
        <v>15972</v>
      </c>
      <c r="P20" s="187">
        <v>13770</v>
      </c>
      <c r="Q20" s="188">
        <v>8106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681</v>
      </c>
      <c r="E21" s="106">
        <v>13</v>
      </c>
      <c r="F21" s="107">
        <v>148</v>
      </c>
      <c r="G21" s="107">
        <v>166</v>
      </c>
      <c r="H21" s="108">
        <v>91</v>
      </c>
      <c r="I21" s="106">
        <v>16</v>
      </c>
      <c r="J21" s="107">
        <v>117</v>
      </c>
      <c r="K21" s="107">
        <v>28</v>
      </c>
      <c r="L21" s="107">
        <v>221</v>
      </c>
      <c r="M21" s="108">
        <v>153</v>
      </c>
      <c r="N21" s="106">
        <v>29</v>
      </c>
      <c r="O21" s="107">
        <v>265</v>
      </c>
      <c r="P21" s="107">
        <v>387</v>
      </c>
      <c r="Q21" s="178">
        <v>244</v>
      </c>
    </row>
    <row r="22" spans="1:17" ht="24" customHeight="1" x14ac:dyDescent="0.15">
      <c r="A22" s="317"/>
      <c r="B22" s="308" t="s">
        <v>27</v>
      </c>
      <c r="C22" s="309"/>
      <c r="D22" s="140">
        <v>681</v>
      </c>
      <c r="E22" s="141">
        <v>13</v>
      </c>
      <c r="F22" s="142">
        <v>148</v>
      </c>
      <c r="G22" s="142">
        <v>166</v>
      </c>
      <c r="H22" s="143">
        <v>91</v>
      </c>
      <c r="I22" s="141">
        <v>16</v>
      </c>
      <c r="J22" s="142">
        <v>117</v>
      </c>
      <c r="K22" s="142">
        <v>28</v>
      </c>
      <c r="L22" s="142">
        <v>221</v>
      </c>
      <c r="M22" s="143">
        <v>153</v>
      </c>
      <c r="N22" s="141">
        <v>29</v>
      </c>
      <c r="O22" s="142">
        <v>265</v>
      </c>
      <c r="P22" s="142">
        <v>387</v>
      </c>
      <c r="Q22" s="189">
        <v>244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703</v>
      </c>
      <c r="E23" s="148">
        <v>9</v>
      </c>
      <c r="F23" s="148">
        <v>149</v>
      </c>
      <c r="G23" s="149">
        <v>177</v>
      </c>
      <c r="H23" s="150">
        <v>94</v>
      </c>
      <c r="I23" s="148">
        <v>13</v>
      </c>
      <c r="J23" s="149">
        <v>142</v>
      </c>
      <c r="K23" s="149">
        <v>41</v>
      </c>
      <c r="L23" s="149">
        <v>213</v>
      </c>
      <c r="M23" s="150">
        <v>134</v>
      </c>
      <c r="N23" s="148">
        <v>22</v>
      </c>
      <c r="O23" s="149">
        <v>291</v>
      </c>
      <c r="P23" s="149">
        <v>390</v>
      </c>
      <c r="Q23" s="190">
        <v>228</v>
      </c>
    </row>
    <row r="24" spans="1:17" ht="24" customHeight="1" x14ac:dyDescent="0.15">
      <c r="A24" s="318"/>
      <c r="B24" s="306" t="s">
        <v>32</v>
      </c>
      <c r="C24" s="307"/>
      <c r="D24" s="129">
        <v>1406</v>
      </c>
      <c r="E24" s="122">
        <v>39</v>
      </c>
      <c r="F24" s="122">
        <v>280</v>
      </c>
      <c r="G24" s="123">
        <v>339</v>
      </c>
      <c r="H24" s="124">
        <v>196</v>
      </c>
      <c r="I24" s="122">
        <v>39</v>
      </c>
      <c r="J24" s="123">
        <v>287</v>
      </c>
      <c r="K24" s="123">
        <v>65</v>
      </c>
      <c r="L24" s="123">
        <v>422</v>
      </c>
      <c r="M24" s="124">
        <v>279</v>
      </c>
      <c r="N24" s="122">
        <v>78</v>
      </c>
      <c r="O24" s="123">
        <v>567</v>
      </c>
      <c r="P24" s="123">
        <v>761</v>
      </c>
      <c r="Q24" s="184">
        <v>475</v>
      </c>
    </row>
    <row r="25" spans="1:17" ht="24" customHeight="1" x14ac:dyDescent="0.15">
      <c r="A25" s="317"/>
      <c r="B25" s="308" t="s">
        <v>27</v>
      </c>
      <c r="C25" s="309"/>
      <c r="D25" s="140">
        <v>2109</v>
      </c>
      <c r="E25" s="141">
        <v>48</v>
      </c>
      <c r="F25" s="142">
        <v>429</v>
      </c>
      <c r="G25" s="142">
        <v>516</v>
      </c>
      <c r="H25" s="143">
        <v>290</v>
      </c>
      <c r="I25" s="141">
        <v>52</v>
      </c>
      <c r="J25" s="142">
        <v>429</v>
      </c>
      <c r="K25" s="142">
        <v>106</v>
      </c>
      <c r="L25" s="142">
        <v>635</v>
      </c>
      <c r="M25" s="143">
        <v>413</v>
      </c>
      <c r="N25" s="141">
        <v>100</v>
      </c>
      <c r="O25" s="142">
        <v>858</v>
      </c>
      <c r="P25" s="142">
        <v>1151</v>
      </c>
      <c r="Q25" s="189">
        <v>703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699</v>
      </c>
      <c r="E26" s="113">
        <v>21</v>
      </c>
      <c r="F26" s="114">
        <v>122</v>
      </c>
      <c r="G26" s="114">
        <v>192</v>
      </c>
      <c r="H26" s="115">
        <v>103</v>
      </c>
      <c r="I26" s="113">
        <v>16</v>
      </c>
      <c r="J26" s="114">
        <v>115</v>
      </c>
      <c r="K26" s="114">
        <v>20</v>
      </c>
      <c r="L26" s="114">
        <v>233</v>
      </c>
      <c r="M26" s="115">
        <v>151</v>
      </c>
      <c r="N26" s="113">
        <v>37</v>
      </c>
      <c r="O26" s="114">
        <v>237</v>
      </c>
      <c r="P26" s="114">
        <v>425</v>
      </c>
      <c r="Q26" s="181">
        <v>254</v>
      </c>
    </row>
    <row r="27" spans="1:17" ht="24" customHeight="1" x14ac:dyDescent="0.15">
      <c r="A27" s="318"/>
      <c r="B27" s="306" t="s">
        <v>35</v>
      </c>
      <c r="C27" s="307"/>
      <c r="D27" s="129">
        <v>410</v>
      </c>
      <c r="E27" s="122">
        <v>2</v>
      </c>
      <c r="F27" s="123">
        <v>88</v>
      </c>
      <c r="G27" s="123">
        <v>116</v>
      </c>
      <c r="H27" s="124">
        <v>68</v>
      </c>
      <c r="I27" s="122">
        <v>3</v>
      </c>
      <c r="J27" s="123">
        <v>61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256</v>
      </c>
      <c r="Q27" s="184">
        <v>163</v>
      </c>
    </row>
    <row r="28" spans="1:17" ht="24" customHeight="1" x14ac:dyDescent="0.15">
      <c r="A28" s="317"/>
      <c r="B28" s="308" t="s">
        <v>36</v>
      </c>
      <c r="C28" s="309"/>
      <c r="D28" s="132">
        <v>1109</v>
      </c>
      <c r="E28" s="154">
        <v>23</v>
      </c>
      <c r="F28" s="155">
        <v>210</v>
      </c>
      <c r="G28" s="155">
        <v>308</v>
      </c>
      <c r="H28" s="156">
        <v>171</v>
      </c>
      <c r="I28" s="154">
        <v>19</v>
      </c>
      <c r="J28" s="155">
        <v>176</v>
      </c>
      <c r="K28" s="155">
        <v>29</v>
      </c>
      <c r="L28" s="155">
        <v>373</v>
      </c>
      <c r="M28" s="156">
        <v>246</v>
      </c>
      <c r="N28" s="154">
        <v>42</v>
      </c>
      <c r="O28" s="155">
        <v>386</v>
      </c>
      <c r="P28" s="155">
        <v>681</v>
      </c>
      <c r="Q28" s="191">
        <v>417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1615</v>
      </c>
      <c r="E29" s="113">
        <v>41</v>
      </c>
      <c r="F29" s="114">
        <v>347</v>
      </c>
      <c r="G29" s="114">
        <v>376</v>
      </c>
      <c r="H29" s="115">
        <v>218</v>
      </c>
      <c r="I29" s="113">
        <v>40</v>
      </c>
      <c r="J29" s="114">
        <v>301</v>
      </c>
      <c r="K29" s="114">
        <v>53</v>
      </c>
      <c r="L29" s="114">
        <v>510</v>
      </c>
      <c r="M29" s="115">
        <v>341</v>
      </c>
      <c r="N29" s="113">
        <v>81</v>
      </c>
      <c r="O29" s="114">
        <v>648</v>
      </c>
      <c r="P29" s="114">
        <v>886</v>
      </c>
      <c r="Q29" s="181">
        <v>559</v>
      </c>
    </row>
    <row r="30" spans="1:17" ht="24" customHeight="1" x14ac:dyDescent="0.15">
      <c r="A30" s="311"/>
      <c r="B30" s="306" t="s">
        <v>39</v>
      </c>
      <c r="C30" s="307"/>
      <c r="D30" s="129">
        <v>387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144</v>
      </c>
      <c r="M30" s="124">
        <v>92</v>
      </c>
      <c r="N30" s="122">
        <v>11</v>
      </c>
      <c r="O30" s="123">
        <v>107</v>
      </c>
      <c r="P30" s="123">
        <v>269</v>
      </c>
      <c r="Q30" s="184">
        <v>160</v>
      </c>
    </row>
    <row r="31" spans="1:17" ht="24" customHeight="1" x14ac:dyDescent="0.15">
      <c r="A31" s="312"/>
      <c r="B31" s="308" t="s">
        <v>36</v>
      </c>
      <c r="C31" s="309"/>
      <c r="D31" s="132">
        <v>2002</v>
      </c>
      <c r="E31" s="154">
        <v>46</v>
      </c>
      <c r="F31" s="155">
        <v>401</v>
      </c>
      <c r="G31" s="155">
        <v>501</v>
      </c>
      <c r="H31" s="156">
        <v>286</v>
      </c>
      <c r="I31" s="154">
        <v>46</v>
      </c>
      <c r="J31" s="155">
        <v>354</v>
      </c>
      <c r="K31" s="155">
        <v>65</v>
      </c>
      <c r="L31" s="155">
        <v>654</v>
      </c>
      <c r="M31" s="156">
        <v>433</v>
      </c>
      <c r="N31" s="154">
        <v>92</v>
      </c>
      <c r="O31" s="155">
        <v>755</v>
      </c>
      <c r="P31" s="155">
        <v>1155</v>
      </c>
      <c r="Q31" s="191">
        <v>719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778</v>
      </c>
      <c r="E32" s="113">
        <v>19</v>
      </c>
      <c r="F32" s="114">
        <v>167</v>
      </c>
      <c r="G32" s="114">
        <v>184</v>
      </c>
      <c r="H32" s="115">
        <v>99</v>
      </c>
      <c r="I32" s="113">
        <v>12</v>
      </c>
      <c r="J32" s="114">
        <v>136</v>
      </c>
      <c r="K32" s="114">
        <v>17</v>
      </c>
      <c r="L32" s="114">
        <v>260</v>
      </c>
      <c r="M32" s="115">
        <v>179</v>
      </c>
      <c r="N32" s="113">
        <v>31</v>
      </c>
      <c r="O32" s="114">
        <v>303</v>
      </c>
      <c r="P32" s="114">
        <v>444</v>
      </c>
      <c r="Q32" s="181">
        <v>278</v>
      </c>
    </row>
    <row r="33" spans="1:17" ht="24" customHeight="1" x14ac:dyDescent="0.15">
      <c r="A33" s="302"/>
      <c r="B33" s="306" t="s">
        <v>42</v>
      </c>
      <c r="C33" s="307"/>
      <c r="D33" s="129">
        <v>514</v>
      </c>
      <c r="E33" s="122">
        <v>14</v>
      </c>
      <c r="F33" s="123">
        <v>95</v>
      </c>
      <c r="G33" s="123">
        <v>143</v>
      </c>
      <c r="H33" s="124">
        <v>81</v>
      </c>
      <c r="I33" s="122">
        <v>12</v>
      </c>
      <c r="J33" s="123">
        <v>89</v>
      </c>
      <c r="K33" s="123">
        <v>12</v>
      </c>
      <c r="L33" s="123">
        <v>161</v>
      </c>
      <c r="M33" s="124">
        <v>105</v>
      </c>
      <c r="N33" s="122">
        <v>26</v>
      </c>
      <c r="O33" s="123">
        <v>184</v>
      </c>
      <c r="P33" s="123">
        <v>304</v>
      </c>
      <c r="Q33" s="184">
        <v>186</v>
      </c>
    </row>
    <row r="34" spans="1:17" ht="24" customHeight="1" x14ac:dyDescent="0.15">
      <c r="A34" s="303"/>
      <c r="B34" s="308" t="s">
        <v>36</v>
      </c>
      <c r="C34" s="309"/>
      <c r="D34" s="132">
        <v>1292</v>
      </c>
      <c r="E34" s="154">
        <v>33</v>
      </c>
      <c r="F34" s="155">
        <v>262</v>
      </c>
      <c r="G34" s="155">
        <v>327</v>
      </c>
      <c r="H34" s="156">
        <v>180</v>
      </c>
      <c r="I34" s="154">
        <v>24</v>
      </c>
      <c r="J34" s="155">
        <v>225</v>
      </c>
      <c r="K34" s="155">
        <v>29</v>
      </c>
      <c r="L34" s="155">
        <v>421</v>
      </c>
      <c r="M34" s="156">
        <v>284</v>
      </c>
      <c r="N34" s="154">
        <v>57</v>
      </c>
      <c r="O34" s="155">
        <v>487</v>
      </c>
      <c r="P34" s="155">
        <v>748</v>
      </c>
      <c r="Q34" s="191">
        <v>464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669</v>
      </c>
      <c r="E35" s="106">
        <v>12</v>
      </c>
      <c r="F35" s="107">
        <v>129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238</v>
      </c>
      <c r="P35" s="107">
        <v>407</v>
      </c>
      <c r="Q35" s="178">
        <v>255</v>
      </c>
    </row>
    <row r="36" spans="1:17" ht="24" customHeight="1" x14ac:dyDescent="0.15">
      <c r="A36" s="311"/>
      <c r="B36" s="306" t="s">
        <v>45</v>
      </c>
      <c r="C36" s="307"/>
      <c r="D36" s="129">
        <v>633</v>
      </c>
      <c r="E36" s="122">
        <v>12</v>
      </c>
      <c r="F36" s="123">
        <v>107</v>
      </c>
      <c r="G36" s="123">
        <v>168</v>
      </c>
      <c r="H36" s="124">
        <v>79</v>
      </c>
      <c r="I36" s="122">
        <v>14</v>
      </c>
      <c r="J36" s="123">
        <v>109</v>
      </c>
      <c r="K36" s="123">
        <v>22</v>
      </c>
      <c r="L36" s="123">
        <v>223</v>
      </c>
      <c r="M36" s="124">
        <v>145</v>
      </c>
      <c r="N36" s="122">
        <v>26</v>
      </c>
      <c r="O36" s="123">
        <v>216</v>
      </c>
      <c r="P36" s="123">
        <v>391</v>
      </c>
      <c r="Q36" s="184">
        <v>224</v>
      </c>
    </row>
    <row r="37" spans="1:17" ht="24" customHeight="1" x14ac:dyDescent="0.15">
      <c r="A37" s="312"/>
      <c r="B37" s="308" t="s">
        <v>36</v>
      </c>
      <c r="C37" s="309"/>
      <c r="D37" s="132">
        <v>1302</v>
      </c>
      <c r="E37" s="154">
        <v>24</v>
      </c>
      <c r="F37" s="155">
        <v>236</v>
      </c>
      <c r="G37" s="155">
        <v>339</v>
      </c>
      <c r="H37" s="156">
        <v>175</v>
      </c>
      <c r="I37" s="154">
        <v>26</v>
      </c>
      <c r="J37" s="155">
        <v>218</v>
      </c>
      <c r="K37" s="155">
        <v>38</v>
      </c>
      <c r="L37" s="155">
        <v>459</v>
      </c>
      <c r="M37" s="156">
        <v>304</v>
      </c>
      <c r="N37" s="154">
        <v>50</v>
      </c>
      <c r="O37" s="155">
        <v>454</v>
      </c>
      <c r="P37" s="155">
        <v>798</v>
      </c>
      <c r="Q37" s="191">
        <v>479</v>
      </c>
    </row>
    <row r="38" spans="1:17" ht="24" customHeight="1" thickBot="1" x14ac:dyDescent="0.2">
      <c r="A38" s="313" t="s">
        <v>46</v>
      </c>
      <c r="B38" s="314"/>
      <c r="C38" s="315"/>
      <c r="D38" s="192">
        <v>40934</v>
      </c>
      <c r="E38" s="193">
        <v>1551</v>
      </c>
      <c r="F38" s="194">
        <v>9668</v>
      </c>
      <c r="G38" s="194">
        <v>7796</v>
      </c>
      <c r="H38" s="195">
        <v>4192</v>
      </c>
      <c r="I38" s="193">
        <v>1516</v>
      </c>
      <c r="J38" s="194">
        <v>9509</v>
      </c>
      <c r="K38" s="194">
        <v>2486</v>
      </c>
      <c r="L38" s="194">
        <v>10894</v>
      </c>
      <c r="M38" s="195">
        <v>6940</v>
      </c>
      <c r="N38" s="193">
        <v>3067</v>
      </c>
      <c r="O38" s="194">
        <v>19177</v>
      </c>
      <c r="P38" s="194">
        <v>18690</v>
      </c>
      <c r="Q38" s="196">
        <v>11132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3B8A-081F-4F25-8490-73345D727D9E}">
  <sheetPr>
    <tabColor rgb="FFFFFF00"/>
  </sheetPr>
  <dimension ref="A1:S41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08" t="s">
        <v>10</v>
      </c>
      <c r="C6" s="209"/>
      <c r="D6" s="13">
        <v>7203</v>
      </c>
      <c r="E6" s="14" t="s">
        <v>11</v>
      </c>
      <c r="F6" s="15">
        <v>114</v>
      </c>
      <c r="G6" s="16" t="s">
        <v>12</v>
      </c>
      <c r="H6" s="17">
        <v>6169</v>
      </c>
      <c r="I6" s="18" t="s">
        <v>13</v>
      </c>
      <c r="J6" s="19">
        <v>42</v>
      </c>
      <c r="K6" s="20" t="s">
        <v>14</v>
      </c>
      <c r="L6" s="17">
        <v>7338</v>
      </c>
      <c r="M6" s="18" t="s">
        <v>13</v>
      </c>
      <c r="N6" s="19">
        <v>117</v>
      </c>
      <c r="O6" s="20" t="s">
        <v>14</v>
      </c>
      <c r="P6" s="17">
        <v>13507</v>
      </c>
      <c r="Q6" s="18" t="s">
        <v>13</v>
      </c>
      <c r="R6" s="19">
        <v>159</v>
      </c>
      <c r="S6" s="20" t="s">
        <v>14</v>
      </c>
    </row>
    <row r="7" spans="1:19" ht="21" customHeight="1" x14ac:dyDescent="0.15">
      <c r="A7" s="225"/>
      <c r="B7" s="227" t="s">
        <v>15</v>
      </c>
      <c r="C7" s="211"/>
      <c r="D7" s="21">
        <v>5136</v>
      </c>
      <c r="E7" s="22" t="s">
        <v>13</v>
      </c>
      <c r="F7" s="23">
        <v>104</v>
      </c>
      <c r="G7" s="24" t="s">
        <v>14</v>
      </c>
      <c r="H7" s="25">
        <v>4447</v>
      </c>
      <c r="I7" s="26" t="s">
        <v>13</v>
      </c>
      <c r="J7" s="27">
        <v>82</v>
      </c>
      <c r="K7" s="28" t="s">
        <v>14</v>
      </c>
      <c r="L7" s="29">
        <v>4986</v>
      </c>
      <c r="M7" s="30" t="s">
        <v>13</v>
      </c>
      <c r="N7" s="31">
        <v>47</v>
      </c>
      <c r="O7" s="32" t="s">
        <v>14</v>
      </c>
      <c r="P7" s="33">
        <v>9433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1009</v>
      </c>
      <c r="E8" s="40" t="s">
        <v>13</v>
      </c>
      <c r="F8" s="41">
        <v>15</v>
      </c>
      <c r="G8" s="42" t="s">
        <v>14</v>
      </c>
      <c r="H8" s="33">
        <v>837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1718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596</v>
      </c>
      <c r="E9" s="40" t="s">
        <v>13</v>
      </c>
      <c r="F9" s="41">
        <v>15</v>
      </c>
      <c r="G9" s="42" t="s">
        <v>14</v>
      </c>
      <c r="H9" s="33">
        <v>495</v>
      </c>
      <c r="I9" s="34" t="s">
        <v>13</v>
      </c>
      <c r="J9" s="35">
        <v>4</v>
      </c>
      <c r="K9" s="36" t="s">
        <v>14</v>
      </c>
      <c r="L9" s="29">
        <v>560</v>
      </c>
      <c r="M9" s="43" t="s">
        <v>13</v>
      </c>
      <c r="N9" s="44">
        <v>12</v>
      </c>
      <c r="O9" s="45" t="s">
        <v>14</v>
      </c>
      <c r="P9" s="25">
        <v>1055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1"/>
      <c r="D10" s="39">
        <v>1893</v>
      </c>
      <c r="E10" s="40" t="s">
        <v>13</v>
      </c>
      <c r="F10" s="41">
        <v>34</v>
      </c>
      <c r="G10" s="42" t="s">
        <v>14</v>
      </c>
      <c r="H10" s="33">
        <v>1646</v>
      </c>
      <c r="I10" s="34" t="s">
        <v>13</v>
      </c>
      <c r="J10" s="35">
        <v>11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3668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1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1197</v>
      </c>
      <c r="M11" s="43" t="s">
        <v>13</v>
      </c>
      <c r="N11" s="44">
        <v>4</v>
      </c>
      <c r="O11" s="45" t="s">
        <v>14</v>
      </c>
      <c r="P11" s="25">
        <v>2180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0" t="s">
        <v>21</v>
      </c>
      <c r="C13" s="211"/>
      <c r="D13" s="21">
        <v>515</v>
      </c>
      <c r="E13" s="22" t="s">
        <v>13</v>
      </c>
      <c r="F13" s="23">
        <v>0</v>
      </c>
      <c r="G13" s="24" t="s">
        <v>14</v>
      </c>
      <c r="H13" s="25">
        <v>418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0" t="s">
        <v>22</v>
      </c>
      <c r="C14" s="211"/>
      <c r="D14" s="21">
        <v>839</v>
      </c>
      <c r="E14" s="22" t="s">
        <v>13</v>
      </c>
      <c r="F14" s="23">
        <v>8</v>
      </c>
      <c r="G14" s="24" t="s">
        <v>14</v>
      </c>
      <c r="H14" s="25">
        <v>676</v>
      </c>
      <c r="I14" s="26" t="s">
        <v>13</v>
      </c>
      <c r="J14" s="27">
        <v>1</v>
      </c>
      <c r="K14" s="28" t="s">
        <v>14</v>
      </c>
      <c r="L14" s="29">
        <v>807</v>
      </c>
      <c r="M14" s="43" t="s">
        <v>13</v>
      </c>
      <c r="N14" s="44">
        <v>9</v>
      </c>
      <c r="O14" s="45" t="s">
        <v>14</v>
      </c>
      <c r="P14" s="25">
        <v>1483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0" t="s">
        <v>23</v>
      </c>
      <c r="C15" s="211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266</v>
      </c>
      <c r="M15" s="43" t="s">
        <v>13</v>
      </c>
      <c r="N15" s="44">
        <v>0</v>
      </c>
      <c r="O15" s="45" t="s">
        <v>14</v>
      </c>
      <c r="P15" s="25">
        <v>526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0" t="s">
        <v>24</v>
      </c>
      <c r="C16" s="211"/>
      <c r="D16" s="21">
        <v>58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0" t="s">
        <v>25</v>
      </c>
      <c r="C17" s="211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0" t="s">
        <v>26</v>
      </c>
      <c r="C18" s="211"/>
      <c r="D18" s="21">
        <v>397</v>
      </c>
      <c r="E18" s="22" t="s">
        <v>13</v>
      </c>
      <c r="F18" s="23">
        <v>0</v>
      </c>
      <c r="G18" s="24" t="s">
        <v>14</v>
      </c>
      <c r="H18" s="25">
        <v>323</v>
      </c>
      <c r="I18" s="26" t="s">
        <v>13</v>
      </c>
      <c r="J18" s="27">
        <v>0</v>
      </c>
      <c r="K18" s="28" t="s">
        <v>14</v>
      </c>
      <c r="L18" s="29">
        <v>248</v>
      </c>
      <c r="M18" s="30" t="s">
        <v>13</v>
      </c>
      <c r="N18" s="31">
        <v>0</v>
      </c>
      <c r="O18" s="32" t="s">
        <v>14</v>
      </c>
      <c r="P18" s="33">
        <v>571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2" t="s">
        <v>27</v>
      </c>
      <c r="C19" s="213"/>
      <c r="D19" s="48">
        <v>17523</v>
      </c>
      <c r="E19" s="49" t="s">
        <v>13</v>
      </c>
      <c r="F19" s="50">
        <v>266</v>
      </c>
      <c r="G19" s="51" t="s">
        <v>14</v>
      </c>
      <c r="H19" s="48">
        <v>14965</v>
      </c>
      <c r="I19" s="49" t="s">
        <v>13</v>
      </c>
      <c r="J19" s="52">
        <v>141</v>
      </c>
      <c r="K19" s="53" t="s">
        <v>14</v>
      </c>
      <c r="L19" s="48">
        <v>17419</v>
      </c>
      <c r="M19" s="49" t="s">
        <v>13</v>
      </c>
      <c r="N19" s="52">
        <v>207</v>
      </c>
      <c r="O19" s="53" t="s">
        <v>14</v>
      </c>
      <c r="P19" s="48">
        <v>32384</v>
      </c>
      <c r="Q19" s="49" t="s">
        <v>13</v>
      </c>
      <c r="R19" s="52">
        <v>348</v>
      </c>
      <c r="S19" s="53" t="s">
        <v>14</v>
      </c>
    </row>
    <row r="20" spans="1:19" ht="21" customHeight="1" x14ac:dyDescent="0.15">
      <c r="A20" s="214" t="s">
        <v>28</v>
      </c>
      <c r="B20" s="208" t="s">
        <v>29</v>
      </c>
      <c r="C20" s="209"/>
      <c r="D20" s="13">
        <v>400</v>
      </c>
      <c r="E20" s="14" t="s">
        <v>13</v>
      </c>
      <c r="F20" s="15">
        <v>32</v>
      </c>
      <c r="G20" s="16" t="s">
        <v>14</v>
      </c>
      <c r="H20" s="54">
        <v>326</v>
      </c>
      <c r="I20" s="55" t="s">
        <v>13</v>
      </c>
      <c r="J20" s="56">
        <v>35</v>
      </c>
      <c r="K20" s="57" t="s">
        <v>14</v>
      </c>
      <c r="L20" s="54">
        <v>353</v>
      </c>
      <c r="M20" s="55" t="s">
        <v>13</v>
      </c>
      <c r="N20" s="56">
        <v>11</v>
      </c>
      <c r="O20" s="57" t="s">
        <v>14</v>
      </c>
      <c r="P20" s="17">
        <v>679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6"/>
      <c r="B21" s="220" t="s">
        <v>27</v>
      </c>
      <c r="C21" s="221"/>
      <c r="D21" s="58">
        <v>400</v>
      </c>
      <c r="E21" s="59" t="s">
        <v>13</v>
      </c>
      <c r="F21" s="60">
        <v>32</v>
      </c>
      <c r="G21" s="61" t="s">
        <v>14</v>
      </c>
      <c r="H21" s="62">
        <v>326</v>
      </c>
      <c r="I21" s="63" t="s">
        <v>13</v>
      </c>
      <c r="J21" s="64">
        <v>35</v>
      </c>
      <c r="K21" s="65" t="s">
        <v>14</v>
      </c>
      <c r="L21" s="62">
        <v>353</v>
      </c>
      <c r="M21" s="63" t="s">
        <v>13</v>
      </c>
      <c r="N21" s="64">
        <v>11</v>
      </c>
      <c r="O21" s="65" t="s">
        <v>14</v>
      </c>
      <c r="P21" s="66">
        <v>679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4" t="s">
        <v>30</v>
      </c>
      <c r="B22" s="222" t="s">
        <v>31</v>
      </c>
      <c r="C22" s="223"/>
      <c r="D22" s="39">
        <v>400</v>
      </c>
      <c r="E22" s="40" t="s">
        <v>13</v>
      </c>
      <c r="F22" s="41">
        <v>28</v>
      </c>
      <c r="G22" s="42" t="s">
        <v>14</v>
      </c>
      <c r="H22" s="69">
        <v>334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29</v>
      </c>
      <c r="S22" s="73" t="s">
        <v>14</v>
      </c>
    </row>
    <row r="23" spans="1:19" ht="21" customHeight="1" x14ac:dyDescent="0.15">
      <c r="A23" s="215"/>
      <c r="B23" s="210" t="s">
        <v>32</v>
      </c>
      <c r="C23" s="211"/>
      <c r="D23" s="39">
        <v>711</v>
      </c>
      <c r="E23" s="40" t="s">
        <v>11</v>
      </c>
      <c r="F23" s="41">
        <v>24</v>
      </c>
      <c r="G23" s="42" t="s">
        <v>14</v>
      </c>
      <c r="H23" s="69">
        <v>654</v>
      </c>
      <c r="I23" s="30" t="s">
        <v>13</v>
      </c>
      <c r="J23" s="31">
        <v>6</v>
      </c>
      <c r="K23" s="32" t="s">
        <v>14</v>
      </c>
      <c r="L23" s="69">
        <v>746</v>
      </c>
      <c r="M23" s="30" t="s">
        <v>13</v>
      </c>
      <c r="N23" s="31">
        <v>21</v>
      </c>
      <c r="O23" s="32" t="s">
        <v>14</v>
      </c>
      <c r="P23" s="25">
        <v>1400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16"/>
      <c r="B24" s="212" t="s">
        <v>27</v>
      </c>
      <c r="C24" s="213"/>
      <c r="D24" s="74">
        <v>1111</v>
      </c>
      <c r="E24" s="75" t="s">
        <v>13</v>
      </c>
      <c r="F24" s="50">
        <v>52</v>
      </c>
      <c r="G24" s="51" t="s">
        <v>14</v>
      </c>
      <c r="H24" s="48">
        <v>988</v>
      </c>
      <c r="I24" s="49" t="s">
        <v>13</v>
      </c>
      <c r="J24" s="52">
        <v>12</v>
      </c>
      <c r="K24" s="53" t="s">
        <v>14</v>
      </c>
      <c r="L24" s="48">
        <v>1115</v>
      </c>
      <c r="M24" s="63" t="s">
        <v>13</v>
      </c>
      <c r="N24" s="64">
        <v>44</v>
      </c>
      <c r="O24" s="65" t="s">
        <v>14</v>
      </c>
      <c r="P24" s="66">
        <v>2103</v>
      </c>
      <c r="Q24" s="59" t="s">
        <v>13</v>
      </c>
      <c r="R24" s="67">
        <v>56</v>
      </c>
      <c r="S24" s="68" t="s">
        <v>14</v>
      </c>
    </row>
    <row r="25" spans="1:19" ht="21" customHeight="1" x14ac:dyDescent="0.15">
      <c r="A25" s="214" t="s">
        <v>33</v>
      </c>
      <c r="B25" s="208" t="s">
        <v>34</v>
      </c>
      <c r="C25" s="209"/>
      <c r="D25" s="39">
        <v>385</v>
      </c>
      <c r="E25" s="40" t="s">
        <v>13</v>
      </c>
      <c r="F25" s="41">
        <v>2</v>
      </c>
      <c r="G25" s="42" t="s">
        <v>14</v>
      </c>
      <c r="H25" s="69">
        <v>334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698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5"/>
      <c r="B26" s="210" t="s">
        <v>35</v>
      </c>
      <c r="C26" s="211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205</v>
      </c>
      <c r="M26" s="43" t="s">
        <v>13</v>
      </c>
      <c r="N26" s="44">
        <v>0</v>
      </c>
      <c r="O26" s="45" t="s">
        <v>14</v>
      </c>
      <c r="P26" s="25">
        <v>411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6"/>
      <c r="B27" s="212" t="s">
        <v>36</v>
      </c>
      <c r="C27" s="213"/>
      <c r="D27" s="74">
        <v>620</v>
      </c>
      <c r="E27" s="75" t="s">
        <v>13</v>
      </c>
      <c r="F27" s="50">
        <v>2</v>
      </c>
      <c r="G27" s="51" t="s">
        <v>14</v>
      </c>
      <c r="H27" s="48">
        <v>540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4" t="s">
        <v>37</v>
      </c>
      <c r="B28" s="208" t="s">
        <v>38</v>
      </c>
      <c r="C28" s="209"/>
      <c r="D28" s="39">
        <v>920</v>
      </c>
      <c r="E28" s="40" t="s">
        <v>13</v>
      </c>
      <c r="F28" s="41">
        <v>12</v>
      </c>
      <c r="G28" s="42" t="s">
        <v>14</v>
      </c>
      <c r="H28" s="69">
        <v>763</v>
      </c>
      <c r="I28" s="30" t="s">
        <v>13</v>
      </c>
      <c r="J28" s="31">
        <v>10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1614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5"/>
      <c r="B29" s="210" t="s">
        <v>39</v>
      </c>
      <c r="C29" s="211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6"/>
      <c r="B30" s="212" t="s">
        <v>36</v>
      </c>
      <c r="C30" s="213"/>
      <c r="D30" s="74">
        <v>1130</v>
      </c>
      <c r="E30" s="75" t="s">
        <v>13</v>
      </c>
      <c r="F30" s="50">
        <v>12</v>
      </c>
      <c r="G30" s="51" t="s">
        <v>14</v>
      </c>
      <c r="H30" s="48">
        <v>947</v>
      </c>
      <c r="I30" s="49" t="s">
        <v>13</v>
      </c>
      <c r="J30" s="52">
        <v>10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2000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5" t="s">
        <v>40</v>
      </c>
      <c r="B31" s="208" t="s">
        <v>41</v>
      </c>
      <c r="C31" s="209"/>
      <c r="D31" s="39">
        <v>416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407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6"/>
      <c r="B32" s="210" t="s">
        <v>42</v>
      </c>
      <c r="C32" s="211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07"/>
      <c r="B33" s="212" t="s">
        <v>36</v>
      </c>
      <c r="C33" s="213"/>
      <c r="D33" s="74">
        <v>675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669</v>
      </c>
      <c r="M33" s="49" t="s">
        <v>13</v>
      </c>
      <c r="N33" s="52">
        <v>1</v>
      </c>
      <c r="O33" s="53" t="s">
        <v>14</v>
      </c>
      <c r="P33" s="76">
        <v>1293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4" t="s">
        <v>43</v>
      </c>
      <c r="B34" s="208" t="s">
        <v>44</v>
      </c>
      <c r="C34" s="209"/>
      <c r="D34" s="13">
        <v>358</v>
      </c>
      <c r="E34" s="14" t="s">
        <v>13</v>
      </c>
      <c r="F34" s="15">
        <v>0</v>
      </c>
      <c r="G34" s="16" t="s">
        <v>14</v>
      </c>
      <c r="H34" s="54">
        <v>310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667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5"/>
      <c r="B35" s="210" t="s">
        <v>45</v>
      </c>
      <c r="C35" s="211"/>
      <c r="D35" s="21">
        <v>335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6"/>
      <c r="B36" s="212" t="s">
        <v>36</v>
      </c>
      <c r="C36" s="213"/>
      <c r="D36" s="74">
        <v>693</v>
      </c>
      <c r="E36" s="75" t="s">
        <v>13</v>
      </c>
      <c r="F36" s="50">
        <v>2</v>
      </c>
      <c r="G36" s="51" t="s">
        <v>14</v>
      </c>
      <c r="H36" s="48">
        <v>597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1300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17" t="s">
        <v>46</v>
      </c>
      <c r="B37" s="218"/>
      <c r="C37" s="219"/>
      <c r="D37" s="79">
        <v>22152</v>
      </c>
      <c r="E37" s="80" t="s">
        <v>13</v>
      </c>
      <c r="F37" s="81">
        <v>366</v>
      </c>
      <c r="G37" s="82" t="s">
        <v>14</v>
      </c>
      <c r="H37" s="83">
        <v>18987</v>
      </c>
      <c r="I37" s="84" t="s">
        <v>13</v>
      </c>
      <c r="J37" s="85">
        <v>203</v>
      </c>
      <c r="K37" s="86" t="s">
        <v>14</v>
      </c>
      <c r="L37" s="83">
        <v>21881</v>
      </c>
      <c r="M37" s="84" t="s">
        <v>13</v>
      </c>
      <c r="N37" s="85">
        <v>270</v>
      </c>
      <c r="O37" s="86" t="s">
        <v>14</v>
      </c>
      <c r="P37" s="87">
        <v>40868</v>
      </c>
      <c r="Q37" s="80" t="s">
        <v>13</v>
      </c>
      <c r="R37" s="88">
        <v>473</v>
      </c>
      <c r="S37" s="89" t="s">
        <v>14</v>
      </c>
    </row>
    <row r="38" spans="1:19" s="90" customFormat="1" ht="28.5" customHeight="1" x14ac:dyDescent="0.15">
      <c r="A38" s="203" t="s">
        <v>47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4" t="s">
        <v>49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544-6FCB-462F-BEC3-9C2B36ED9BD4}">
  <sheetPr>
    <tabColor rgb="FFFFFF00"/>
    <pageSetUpPr fitToPage="1"/>
  </sheetPr>
  <dimension ref="A1:L48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72</v>
      </c>
    </row>
    <row r="3" spans="1:12" ht="18.75" customHeight="1" x14ac:dyDescent="0.15">
      <c r="A3" s="275" t="s">
        <v>3</v>
      </c>
      <c r="B3" s="280"/>
      <c r="C3" s="281"/>
      <c r="D3" s="286" t="s">
        <v>51</v>
      </c>
      <c r="E3" s="288" t="s">
        <v>52</v>
      </c>
      <c r="F3" s="289"/>
      <c r="G3" s="289"/>
      <c r="H3" s="290"/>
      <c r="I3" s="291" t="s">
        <v>53</v>
      </c>
      <c r="J3" s="292"/>
      <c r="K3" s="292"/>
      <c r="L3" s="293"/>
    </row>
    <row r="4" spans="1:12" ht="10.5" customHeight="1" x14ac:dyDescent="0.15">
      <c r="A4" s="271"/>
      <c r="B4" s="282"/>
      <c r="C4" s="283"/>
      <c r="D4" s="287"/>
      <c r="E4" s="294" t="s">
        <v>54</v>
      </c>
      <c r="F4" s="296" t="s">
        <v>55</v>
      </c>
      <c r="G4" s="298" t="s">
        <v>56</v>
      </c>
      <c r="H4" s="101"/>
      <c r="I4" s="299" t="s">
        <v>54</v>
      </c>
      <c r="J4" s="296" t="s">
        <v>55</v>
      </c>
      <c r="K4" s="298" t="s">
        <v>56</v>
      </c>
      <c r="L4" s="102"/>
    </row>
    <row r="5" spans="1:12" ht="25.5" customHeight="1" x14ac:dyDescent="0.15">
      <c r="A5" s="272"/>
      <c r="B5" s="284"/>
      <c r="C5" s="285"/>
      <c r="D5" s="264"/>
      <c r="E5" s="295"/>
      <c r="F5" s="297"/>
      <c r="G5" s="297"/>
      <c r="H5" s="103" t="s">
        <v>57</v>
      </c>
      <c r="I5" s="300"/>
      <c r="J5" s="297"/>
      <c r="K5" s="297"/>
      <c r="L5" s="104" t="s">
        <v>57</v>
      </c>
    </row>
    <row r="6" spans="1:12" ht="22.5" customHeight="1" x14ac:dyDescent="0.15">
      <c r="A6" s="275" t="s">
        <v>9</v>
      </c>
      <c r="B6" s="255" t="s">
        <v>10</v>
      </c>
      <c r="C6" s="256"/>
      <c r="D6" s="105">
        <v>13507</v>
      </c>
      <c r="E6" s="106">
        <v>1368</v>
      </c>
      <c r="F6" s="107">
        <v>7073</v>
      </c>
      <c r="G6" s="107">
        <v>5066</v>
      </c>
      <c r="H6" s="108">
        <v>3035</v>
      </c>
      <c r="I6" s="109">
        <v>0.10128081735396462</v>
      </c>
      <c r="J6" s="110">
        <v>0.52365440142148512</v>
      </c>
      <c r="K6" s="110">
        <v>0.37506478122455023</v>
      </c>
      <c r="L6" s="111">
        <v>0.22469830458280893</v>
      </c>
    </row>
    <row r="7" spans="1:12" ht="22.5" customHeight="1" x14ac:dyDescent="0.15">
      <c r="A7" s="271"/>
      <c r="B7" s="276" t="s">
        <v>15</v>
      </c>
      <c r="C7" s="277"/>
      <c r="D7" s="112">
        <v>9433</v>
      </c>
      <c r="E7" s="113">
        <v>732</v>
      </c>
      <c r="F7" s="114">
        <v>4643</v>
      </c>
      <c r="G7" s="114">
        <v>4058</v>
      </c>
      <c r="H7" s="115">
        <v>2332</v>
      </c>
      <c r="I7" s="116">
        <v>7.7599915191349511E-2</v>
      </c>
      <c r="J7" s="117">
        <v>0.49220820523693415</v>
      </c>
      <c r="K7" s="117">
        <v>0.43019187957171634</v>
      </c>
      <c r="L7" s="118">
        <v>0.24721721615604791</v>
      </c>
    </row>
    <row r="8" spans="1:12" ht="22.5" customHeight="1" x14ac:dyDescent="0.15">
      <c r="A8" s="271"/>
      <c r="B8" s="119"/>
      <c r="C8" s="120" t="s">
        <v>16</v>
      </c>
      <c r="D8" s="121">
        <v>1718</v>
      </c>
      <c r="E8" s="122">
        <v>109</v>
      </c>
      <c r="F8" s="123">
        <v>799</v>
      </c>
      <c r="G8" s="123">
        <v>810</v>
      </c>
      <c r="H8" s="124">
        <v>438</v>
      </c>
      <c r="I8" s="125">
        <v>6.3445867287543659E-2</v>
      </c>
      <c r="J8" s="126">
        <v>0.46507566938300349</v>
      </c>
      <c r="K8" s="126">
        <v>0.47147846332945287</v>
      </c>
      <c r="L8" s="127">
        <v>0.25494761350407452</v>
      </c>
    </row>
    <row r="9" spans="1:12" ht="22.5" customHeight="1" x14ac:dyDescent="0.15">
      <c r="A9" s="271"/>
      <c r="B9" s="128"/>
      <c r="C9" s="120" t="s">
        <v>17</v>
      </c>
      <c r="D9" s="121">
        <v>1055</v>
      </c>
      <c r="E9" s="122">
        <v>22</v>
      </c>
      <c r="F9" s="123">
        <v>434</v>
      </c>
      <c r="G9" s="123">
        <v>599</v>
      </c>
      <c r="H9" s="124">
        <v>378</v>
      </c>
      <c r="I9" s="125">
        <v>2.0853080568720379E-2</v>
      </c>
      <c r="J9" s="126">
        <v>0.41137440758293836</v>
      </c>
      <c r="K9" s="126">
        <v>0.56777251184834121</v>
      </c>
      <c r="L9" s="127">
        <v>0.35829383886255922</v>
      </c>
    </row>
    <row r="10" spans="1:12" ht="22.5" customHeight="1" x14ac:dyDescent="0.15">
      <c r="A10" s="271"/>
      <c r="B10" s="278" t="s">
        <v>18</v>
      </c>
      <c r="C10" s="258"/>
      <c r="D10" s="129">
        <v>3668</v>
      </c>
      <c r="E10" s="122">
        <v>370</v>
      </c>
      <c r="F10" s="123">
        <v>1898</v>
      </c>
      <c r="G10" s="123">
        <v>1400</v>
      </c>
      <c r="H10" s="124">
        <v>780</v>
      </c>
      <c r="I10" s="125">
        <v>0.10087241003271538</v>
      </c>
      <c r="J10" s="126">
        <v>0.51744820065430752</v>
      </c>
      <c r="K10" s="126">
        <v>0.38167938931297712</v>
      </c>
      <c r="L10" s="127">
        <v>0.21264994547437296</v>
      </c>
    </row>
    <row r="11" spans="1:12" ht="22.5" customHeight="1" x14ac:dyDescent="0.15">
      <c r="A11" s="271"/>
      <c r="B11" s="276" t="s">
        <v>19</v>
      </c>
      <c r="C11" s="277"/>
      <c r="D11" s="129">
        <v>2180</v>
      </c>
      <c r="E11" s="122">
        <v>112</v>
      </c>
      <c r="F11" s="123">
        <v>975</v>
      </c>
      <c r="G11" s="123">
        <v>1093</v>
      </c>
      <c r="H11" s="124">
        <v>674</v>
      </c>
      <c r="I11" s="125">
        <v>5.1376146788990829E-2</v>
      </c>
      <c r="J11" s="126">
        <v>0.44724770642201833</v>
      </c>
      <c r="K11" s="126">
        <v>0.50137614678899078</v>
      </c>
      <c r="L11" s="127">
        <v>0.30917431192660549</v>
      </c>
    </row>
    <row r="12" spans="1:12" ht="22.5" customHeight="1" x14ac:dyDescent="0.15">
      <c r="A12" s="271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71"/>
      <c r="B13" s="257" t="s">
        <v>21</v>
      </c>
      <c r="C13" s="258"/>
      <c r="D13" s="129">
        <v>913</v>
      </c>
      <c r="E13" s="122">
        <v>24</v>
      </c>
      <c r="F13" s="123">
        <v>358</v>
      </c>
      <c r="G13" s="123">
        <v>531</v>
      </c>
      <c r="H13" s="124">
        <v>333</v>
      </c>
      <c r="I13" s="125">
        <v>2.628696604600219E-2</v>
      </c>
      <c r="J13" s="126">
        <v>0.39211391018619934</v>
      </c>
      <c r="K13" s="126">
        <v>0.58159912376779843</v>
      </c>
      <c r="L13" s="127">
        <v>0.36473165388828038</v>
      </c>
    </row>
    <row r="14" spans="1:12" ht="22.5" customHeight="1" x14ac:dyDescent="0.15">
      <c r="A14" s="271"/>
      <c r="B14" s="257" t="s">
        <v>22</v>
      </c>
      <c r="C14" s="258"/>
      <c r="D14" s="129">
        <v>1483</v>
      </c>
      <c r="E14" s="122">
        <v>36</v>
      </c>
      <c r="F14" s="123">
        <v>527</v>
      </c>
      <c r="G14" s="123">
        <v>920</v>
      </c>
      <c r="H14" s="124">
        <v>562</v>
      </c>
      <c r="I14" s="125">
        <v>2.4275118004045852E-2</v>
      </c>
      <c r="J14" s="126">
        <v>0.35536075522589344</v>
      </c>
      <c r="K14" s="126">
        <v>0.6203641267700607</v>
      </c>
      <c r="L14" s="127">
        <v>0.37896156439649359</v>
      </c>
    </row>
    <row r="15" spans="1:12" ht="22.5" customHeight="1" x14ac:dyDescent="0.15">
      <c r="A15" s="271"/>
      <c r="B15" s="257" t="s">
        <v>23</v>
      </c>
      <c r="C15" s="258"/>
      <c r="D15" s="129">
        <v>526</v>
      </c>
      <c r="E15" s="122">
        <v>29</v>
      </c>
      <c r="F15" s="123">
        <v>236</v>
      </c>
      <c r="G15" s="123">
        <v>261</v>
      </c>
      <c r="H15" s="124">
        <v>129</v>
      </c>
      <c r="I15" s="125">
        <v>5.5133079847908745E-2</v>
      </c>
      <c r="J15" s="126">
        <v>0.44866920152091255</v>
      </c>
      <c r="K15" s="126">
        <v>0.49619771863117873</v>
      </c>
      <c r="L15" s="127">
        <v>0.24524714828897337</v>
      </c>
    </row>
    <row r="16" spans="1:12" ht="22.5" customHeight="1" x14ac:dyDescent="0.15">
      <c r="A16" s="271"/>
      <c r="B16" s="257" t="s">
        <v>24</v>
      </c>
      <c r="C16" s="258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71"/>
      <c r="B17" s="257" t="s">
        <v>25</v>
      </c>
      <c r="C17" s="258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71"/>
      <c r="B18" s="257" t="s">
        <v>26</v>
      </c>
      <c r="C18" s="258"/>
      <c r="D18" s="112">
        <v>571</v>
      </c>
      <c r="E18" s="113">
        <v>14</v>
      </c>
      <c r="F18" s="114">
        <v>222</v>
      </c>
      <c r="G18" s="114">
        <v>335</v>
      </c>
      <c r="H18" s="115">
        <v>206</v>
      </c>
      <c r="I18" s="116">
        <v>2.4518388791593695E-2</v>
      </c>
      <c r="J18" s="117">
        <v>0.38879159369527144</v>
      </c>
      <c r="K18" s="117">
        <v>0.58669001751313488</v>
      </c>
      <c r="L18" s="118">
        <v>0.36077057793345008</v>
      </c>
    </row>
    <row r="19" spans="1:12" ht="22.5" customHeight="1" x14ac:dyDescent="0.15">
      <c r="A19" s="272"/>
      <c r="B19" s="259" t="s">
        <v>27</v>
      </c>
      <c r="C19" s="260"/>
      <c r="D19" s="132">
        <v>32384</v>
      </c>
      <c r="E19" s="133">
        <v>2685</v>
      </c>
      <c r="F19" s="134">
        <v>15953</v>
      </c>
      <c r="G19" s="134">
        <v>13746</v>
      </c>
      <c r="H19" s="135">
        <v>8101</v>
      </c>
      <c r="I19" s="136">
        <v>8.2911314229249009E-2</v>
      </c>
      <c r="J19" s="137">
        <v>0.49261981225296442</v>
      </c>
      <c r="K19" s="137">
        <v>0.42446887351778656</v>
      </c>
      <c r="L19" s="138">
        <v>0.2501543972332016</v>
      </c>
    </row>
    <row r="20" spans="1:12" ht="22.5" customHeight="1" x14ac:dyDescent="0.15">
      <c r="A20" s="267" t="s">
        <v>58</v>
      </c>
      <c r="B20" s="255" t="s">
        <v>29</v>
      </c>
      <c r="C20" s="256"/>
      <c r="D20" s="139">
        <v>679</v>
      </c>
      <c r="E20" s="106">
        <v>29</v>
      </c>
      <c r="F20" s="107">
        <v>263</v>
      </c>
      <c r="G20" s="107">
        <v>387</v>
      </c>
      <c r="H20" s="108">
        <v>242</v>
      </c>
      <c r="I20" s="109">
        <v>4.2709867452135494E-2</v>
      </c>
      <c r="J20" s="110">
        <v>0.38733431516936673</v>
      </c>
      <c r="K20" s="110">
        <v>0.56995581737849776</v>
      </c>
      <c r="L20" s="111">
        <v>0.35640648011782033</v>
      </c>
    </row>
    <row r="21" spans="1:12" ht="22.5" customHeight="1" x14ac:dyDescent="0.15">
      <c r="A21" s="268"/>
      <c r="B21" s="269" t="s">
        <v>27</v>
      </c>
      <c r="C21" s="270"/>
      <c r="D21" s="140">
        <v>679</v>
      </c>
      <c r="E21" s="141">
        <v>29</v>
      </c>
      <c r="F21" s="142">
        <v>263</v>
      </c>
      <c r="G21" s="142">
        <v>387</v>
      </c>
      <c r="H21" s="143">
        <v>242</v>
      </c>
      <c r="I21" s="144">
        <v>4.2709867452135494E-2</v>
      </c>
      <c r="J21" s="145">
        <v>0.38733431516936673</v>
      </c>
      <c r="K21" s="145">
        <v>0.56995581737849776</v>
      </c>
      <c r="L21" s="146">
        <v>0.35640648011782033</v>
      </c>
    </row>
    <row r="22" spans="1:12" ht="22.5" customHeight="1" x14ac:dyDescent="0.15">
      <c r="A22" s="271" t="s">
        <v>30</v>
      </c>
      <c r="B22" s="273" t="s">
        <v>31</v>
      </c>
      <c r="C22" s="274"/>
      <c r="D22" s="147">
        <v>703</v>
      </c>
      <c r="E22" s="201">
        <v>21</v>
      </c>
      <c r="F22" s="202">
        <v>293</v>
      </c>
      <c r="G22" s="149">
        <v>389</v>
      </c>
      <c r="H22" s="150">
        <v>229</v>
      </c>
      <c r="I22" s="151">
        <v>2.9871977240398292E-2</v>
      </c>
      <c r="J22" s="152">
        <v>0.41678520625889048</v>
      </c>
      <c r="K22" s="152">
        <v>0.55334281650071127</v>
      </c>
      <c r="L22" s="153">
        <v>0.32574679943100998</v>
      </c>
    </row>
    <row r="23" spans="1:12" ht="22.5" customHeight="1" x14ac:dyDescent="0.15">
      <c r="A23" s="271"/>
      <c r="B23" s="257" t="s">
        <v>32</v>
      </c>
      <c r="C23" s="258"/>
      <c r="D23" s="129">
        <v>1400</v>
      </c>
      <c r="E23" s="122">
        <v>78</v>
      </c>
      <c r="F23" s="183">
        <v>565</v>
      </c>
      <c r="G23" s="123">
        <v>757</v>
      </c>
      <c r="H23" s="124">
        <v>473</v>
      </c>
      <c r="I23" s="125">
        <v>5.5714285714285716E-2</v>
      </c>
      <c r="J23" s="126">
        <v>0.40357142857142858</v>
      </c>
      <c r="K23" s="126">
        <v>0.5407142857142857</v>
      </c>
      <c r="L23" s="127">
        <v>0.33785714285714286</v>
      </c>
    </row>
    <row r="24" spans="1:12" ht="22.5" customHeight="1" x14ac:dyDescent="0.15">
      <c r="A24" s="272"/>
      <c r="B24" s="259" t="s">
        <v>27</v>
      </c>
      <c r="C24" s="260"/>
      <c r="D24" s="140">
        <v>2103</v>
      </c>
      <c r="E24" s="141">
        <v>99</v>
      </c>
      <c r="F24" s="142">
        <v>858</v>
      </c>
      <c r="G24" s="142">
        <v>1146</v>
      </c>
      <c r="H24" s="143">
        <v>702</v>
      </c>
      <c r="I24" s="144">
        <v>4.7075606276747506E-2</v>
      </c>
      <c r="J24" s="145">
        <v>0.40798858773181168</v>
      </c>
      <c r="K24" s="145">
        <v>0.54493580599144076</v>
      </c>
      <c r="L24" s="146">
        <v>0.33380884450784593</v>
      </c>
    </row>
    <row r="25" spans="1:12" ht="22.5" customHeight="1" x14ac:dyDescent="0.15">
      <c r="A25" s="271" t="s">
        <v>33</v>
      </c>
      <c r="B25" s="255" t="s">
        <v>34</v>
      </c>
      <c r="C25" s="256"/>
      <c r="D25" s="112">
        <v>698</v>
      </c>
      <c r="E25" s="113">
        <v>36</v>
      </c>
      <c r="F25" s="114">
        <v>239</v>
      </c>
      <c r="G25" s="114">
        <v>423</v>
      </c>
      <c r="H25" s="115">
        <v>255</v>
      </c>
      <c r="I25" s="116">
        <v>5.1575931232091692E-2</v>
      </c>
      <c r="J25" s="117">
        <v>0.34240687679083093</v>
      </c>
      <c r="K25" s="117">
        <v>0.60601719197707737</v>
      </c>
      <c r="L25" s="118">
        <v>0.3653295128939828</v>
      </c>
    </row>
    <row r="26" spans="1:12" ht="22.5" customHeight="1" x14ac:dyDescent="0.15">
      <c r="A26" s="271"/>
      <c r="B26" s="257" t="s">
        <v>35</v>
      </c>
      <c r="C26" s="258"/>
      <c r="D26" s="129">
        <v>411</v>
      </c>
      <c r="E26" s="122">
        <v>5</v>
      </c>
      <c r="F26" s="123">
        <v>149</v>
      </c>
      <c r="G26" s="123">
        <v>257</v>
      </c>
      <c r="H26" s="124">
        <v>163</v>
      </c>
      <c r="I26" s="125">
        <v>1.2165450121654502E-2</v>
      </c>
      <c r="J26" s="126">
        <v>0.36253041362530414</v>
      </c>
      <c r="K26" s="126">
        <v>0.62530413625304138</v>
      </c>
      <c r="L26" s="127">
        <v>0.39659367396593675</v>
      </c>
    </row>
    <row r="27" spans="1:12" ht="22.5" customHeight="1" x14ac:dyDescent="0.15">
      <c r="A27" s="271"/>
      <c r="B27" s="259" t="s">
        <v>36</v>
      </c>
      <c r="C27" s="260"/>
      <c r="D27" s="132">
        <v>1109</v>
      </c>
      <c r="E27" s="154">
        <v>41</v>
      </c>
      <c r="F27" s="155">
        <v>388</v>
      </c>
      <c r="G27" s="155">
        <v>680</v>
      </c>
      <c r="H27" s="156">
        <v>418</v>
      </c>
      <c r="I27" s="157">
        <v>3.6970243462578899E-2</v>
      </c>
      <c r="J27" s="158">
        <v>0.34986474301172227</v>
      </c>
      <c r="K27" s="158">
        <v>0.61316501352569885</v>
      </c>
      <c r="L27" s="159">
        <v>0.37691614066726781</v>
      </c>
    </row>
    <row r="28" spans="1:12" ht="22.5" customHeight="1" x14ac:dyDescent="0.15">
      <c r="A28" s="252" t="s">
        <v>37</v>
      </c>
      <c r="B28" s="255" t="s">
        <v>38</v>
      </c>
      <c r="C28" s="256"/>
      <c r="D28" s="112">
        <v>1614</v>
      </c>
      <c r="E28" s="113">
        <v>81</v>
      </c>
      <c r="F28" s="114">
        <v>650</v>
      </c>
      <c r="G28" s="114">
        <v>883</v>
      </c>
      <c r="H28" s="115">
        <v>561</v>
      </c>
      <c r="I28" s="116">
        <v>5.0185873605947957E-2</v>
      </c>
      <c r="J28" s="117">
        <v>0.40272614622057001</v>
      </c>
      <c r="K28" s="117">
        <v>0.54708798017348204</v>
      </c>
      <c r="L28" s="118">
        <v>0.34758364312267659</v>
      </c>
    </row>
    <row r="29" spans="1:12" ht="22.5" customHeight="1" x14ac:dyDescent="0.15">
      <c r="A29" s="253"/>
      <c r="B29" s="257" t="s">
        <v>39</v>
      </c>
      <c r="C29" s="258"/>
      <c r="D29" s="129">
        <v>386</v>
      </c>
      <c r="E29" s="122">
        <v>11</v>
      </c>
      <c r="F29" s="123">
        <v>106</v>
      </c>
      <c r="G29" s="123">
        <v>269</v>
      </c>
      <c r="H29" s="124">
        <v>163</v>
      </c>
      <c r="I29" s="125">
        <v>2.8497409326424871E-2</v>
      </c>
      <c r="J29" s="126">
        <v>0.27461139896373055</v>
      </c>
      <c r="K29" s="126">
        <v>0.69689119170984459</v>
      </c>
      <c r="L29" s="127">
        <v>0.42227979274611399</v>
      </c>
    </row>
    <row r="30" spans="1:12" ht="22.5" customHeight="1" x14ac:dyDescent="0.15">
      <c r="A30" s="254"/>
      <c r="B30" s="259" t="s">
        <v>36</v>
      </c>
      <c r="C30" s="260"/>
      <c r="D30" s="132">
        <v>2000</v>
      </c>
      <c r="E30" s="154">
        <v>92</v>
      </c>
      <c r="F30" s="155">
        <v>756</v>
      </c>
      <c r="G30" s="155">
        <v>1152</v>
      </c>
      <c r="H30" s="156">
        <v>724</v>
      </c>
      <c r="I30" s="157">
        <v>4.5999999999999999E-2</v>
      </c>
      <c r="J30" s="158">
        <v>0.378</v>
      </c>
      <c r="K30" s="158">
        <v>0.57599999999999996</v>
      </c>
      <c r="L30" s="159">
        <v>0.36199999999999999</v>
      </c>
    </row>
    <row r="31" spans="1:12" ht="22.5" customHeight="1" x14ac:dyDescent="0.15">
      <c r="A31" s="261" t="s">
        <v>40</v>
      </c>
      <c r="B31" s="255" t="s">
        <v>41</v>
      </c>
      <c r="C31" s="256"/>
      <c r="D31" s="112">
        <v>779</v>
      </c>
      <c r="E31" s="113">
        <v>32</v>
      </c>
      <c r="F31" s="114">
        <v>305</v>
      </c>
      <c r="G31" s="114">
        <v>442</v>
      </c>
      <c r="H31" s="115">
        <v>277</v>
      </c>
      <c r="I31" s="116">
        <v>4.1078305519897301E-2</v>
      </c>
      <c r="J31" s="117">
        <v>0.39152759948652116</v>
      </c>
      <c r="K31" s="117">
        <v>0.56739409499358151</v>
      </c>
      <c r="L31" s="118">
        <v>0.35558408215661103</v>
      </c>
    </row>
    <row r="32" spans="1:12" ht="22.5" customHeight="1" x14ac:dyDescent="0.15">
      <c r="A32" s="262"/>
      <c r="B32" s="257" t="s">
        <v>42</v>
      </c>
      <c r="C32" s="258"/>
      <c r="D32" s="129">
        <v>514</v>
      </c>
      <c r="E32" s="122">
        <v>26</v>
      </c>
      <c r="F32" s="123">
        <v>185</v>
      </c>
      <c r="G32" s="123">
        <v>303</v>
      </c>
      <c r="H32" s="124">
        <v>186</v>
      </c>
      <c r="I32" s="125">
        <v>5.0583657587548639E-2</v>
      </c>
      <c r="J32" s="126">
        <v>0.35992217898832685</v>
      </c>
      <c r="K32" s="126">
        <v>0.58949416342412453</v>
      </c>
      <c r="L32" s="127">
        <v>0.36186770428015563</v>
      </c>
    </row>
    <row r="33" spans="1:12" ht="22.5" customHeight="1" x14ac:dyDescent="0.15">
      <c r="A33" s="263"/>
      <c r="B33" s="259" t="s">
        <v>36</v>
      </c>
      <c r="C33" s="260"/>
      <c r="D33" s="132">
        <v>1293</v>
      </c>
      <c r="E33" s="154">
        <v>58</v>
      </c>
      <c r="F33" s="155">
        <v>490</v>
      </c>
      <c r="G33" s="155">
        <v>745</v>
      </c>
      <c r="H33" s="156">
        <v>463</v>
      </c>
      <c r="I33" s="157">
        <v>4.4856921887084303E-2</v>
      </c>
      <c r="J33" s="158">
        <v>0.37896365042536734</v>
      </c>
      <c r="K33" s="158">
        <v>0.57617942768754837</v>
      </c>
      <c r="L33" s="159">
        <v>0.35808197989172469</v>
      </c>
    </row>
    <row r="34" spans="1:12" ht="22.5" customHeight="1" x14ac:dyDescent="0.15">
      <c r="A34" s="252" t="s">
        <v>43</v>
      </c>
      <c r="B34" s="255" t="s">
        <v>44</v>
      </c>
      <c r="C34" s="256"/>
      <c r="D34" s="139">
        <v>667</v>
      </c>
      <c r="E34" s="106">
        <v>24</v>
      </c>
      <c r="F34" s="107">
        <v>236</v>
      </c>
      <c r="G34" s="107">
        <v>407</v>
      </c>
      <c r="H34" s="108">
        <v>255</v>
      </c>
      <c r="I34" s="109">
        <v>3.5982008995502246E-2</v>
      </c>
      <c r="J34" s="110">
        <v>0.35382308845577209</v>
      </c>
      <c r="K34" s="110">
        <v>0.61019490254872566</v>
      </c>
      <c r="L34" s="111">
        <v>0.3823088455772114</v>
      </c>
    </row>
    <row r="35" spans="1:12" ht="22.5" customHeight="1" x14ac:dyDescent="0.15">
      <c r="A35" s="253"/>
      <c r="B35" s="257" t="s">
        <v>45</v>
      </c>
      <c r="C35" s="258"/>
      <c r="D35" s="129">
        <v>633</v>
      </c>
      <c r="E35" s="122">
        <v>26</v>
      </c>
      <c r="F35" s="123">
        <v>216</v>
      </c>
      <c r="G35" s="123">
        <v>391</v>
      </c>
      <c r="H35" s="124">
        <v>226</v>
      </c>
      <c r="I35" s="125">
        <v>4.1074249605055291E-2</v>
      </c>
      <c r="J35" s="126">
        <v>0.34123222748815168</v>
      </c>
      <c r="K35" s="126">
        <v>0.61769352290679302</v>
      </c>
      <c r="L35" s="127">
        <v>0.35703001579778831</v>
      </c>
    </row>
    <row r="36" spans="1:12" ht="22.5" customHeight="1" x14ac:dyDescent="0.15">
      <c r="A36" s="254"/>
      <c r="B36" s="259" t="s">
        <v>36</v>
      </c>
      <c r="C36" s="260"/>
      <c r="D36" s="132">
        <v>1300</v>
      </c>
      <c r="E36" s="154">
        <v>50</v>
      </c>
      <c r="F36" s="155">
        <v>452</v>
      </c>
      <c r="G36" s="155">
        <v>798</v>
      </c>
      <c r="H36" s="156">
        <v>481</v>
      </c>
      <c r="I36" s="157">
        <v>3.8461538461538464E-2</v>
      </c>
      <c r="J36" s="158">
        <v>0.34769230769230769</v>
      </c>
      <c r="K36" s="158">
        <v>0.61384615384615382</v>
      </c>
      <c r="L36" s="159">
        <v>0.37</v>
      </c>
    </row>
    <row r="37" spans="1:12" ht="22.5" customHeight="1" x14ac:dyDescent="0.15">
      <c r="A37" s="264" t="s">
        <v>46</v>
      </c>
      <c r="B37" s="265"/>
      <c r="C37" s="266"/>
      <c r="D37" s="160">
        <v>40868</v>
      </c>
      <c r="E37" s="161">
        <v>3054</v>
      </c>
      <c r="F37" s="162">
        <v>19160</v>
      </c>
      <c r="G37" s="162">
        <v>18654</v>
      </c>
      <c r="H37" s="163">
        <v>11131</v>
      </c>
      <c r="I37" s="164">
        <v>7.4728393853381619E-2</v>
      </c>
      <c r="J37" s="165">
        <v>0.46882646569443087</v>
      </c>
      <c r="K37" s="165">
        <v>0.45644514045218754</v>
      </c>
      <c r="L37" s="166">
        <v>0.27236468630713517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51" t="s">
        <v>60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92D1-8959-485E-96A4-47CCD577419C}">
  <sheetPr>
    <tabColor rgb="FFFFFF00"/>
    <pageSetUpPr fitToPage="1"/>
  </sheetPr>
  <dimension ref="A1:Q39"/>
  <sheetViews>
    <sheetView zoomScaleNormal="100" workbookViewId="0">
      <selection activeCell="U20" sqref="U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72</v>
      </c>
    </row>
    <row r="3" spans="1:17" ht="22.5" customHeight="1" x14ac:dyDescent="0.15">
      <c r="A3" s="322" t="s">
        <v>3</v>
      </c>
      <c r="B3" s="323"/>
      <c r="C3" s="324"/>
      <c r="D3" s="327" t="s">
        <v>51</v>
      </c>
      <c r="E3" s="330" t="s">
        <v>62</v>
      </c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22.5" customHeight="1" x14ac:dyDescent="0.15">
      <c r="A4" s="325"/>
      <c r="B4" s="234"/>
      <c r="C4" s="235"/>
      <c r="D4" s="328"/>
      <c r="E4" s="333" t="s">
        <v>63</v>
      </c>
      <c r="F4" s="334"/>
      <c r="G4" s="334"/>
      <c r="H4" s="335"/>
      <c r="I4" s="333" t="s">
        <v>64</v>
      </c>
      <c r="J4" s="334"/>
      <c r="K4" s="334"/>
      <c r="L4" s="334"/>
      <c r="M4" s="335"/>
      <c r="N4" s="336" t="s">
        <v>65</v>
      </c>
      <c r="O4" s="337"/>
      <c r="P4" s="337"/>
      <c r="Q4" s="338"/>
    </row>
    <row r="5" spans="1:17" ht="10.5" customHeight="1" x14ac:dyDescent="0.15">
      <c r="A5" s="325"/>
      <c r="B5" s="234"/>
      <c r="C5" s="235"/>
      <c r="D5" s="328"/>
      <c r="E5" s="339" t="s">
        <v>54</v>
      </c>
      <c r="F5" s="341" t="s">
        <v>55</v>
      </c>
      <c r="G5" s="343" t="s">
        <v>56</v>
      </c>
      <c r="H5" s="170"/>
      <c r="I5" s="339" t="s">
        <v>54</v>
      </c>
      <c r="J5" s="344" t="s">
        <v>55</v>
      </c>
      <c r="K5" s="171"/>
      <c r="L5" s="343" t="s">
        <v>56</v>
      </c>
      <c r="M5" s="170"/>
      <c r="N5" s="346" t="s">
        <v>54</v>
      </c>
      <c r="O5" s="348" t="s">
        <v>55</v>
      </c>
      <c r="P5" s="320" t="s">
        <v>56</v>
      </c>
      <c r="Q5" s="172"/>
    </row>
    <row r="6" spans="1:17" ht="27" customHeight="1" x14ac:dyDescent="0.15">
      <c r="A6" s="326"/>
      <c r="B6" s="237"/>
      <c r="C6" s="238"/>
      <c r="D6" s="329"/>
      <c r="E6" s="340"/>
      <c r="F6" s="342"/>
      <c r="G6" s="342"/>
      <c r="H6" s="173" t="s">
        <v>57</v>
      </c>
      <c r="I6" s="340"/>
      <c r="J6" s="345"/>
      <c r="K6" s="174" t="s">
        <v>66</v>
      </c>
      <c r="L6" s="342"/>
      <c r="M6" s="173" t="s">
        <v>57</v>
      </c>
      <c r="N6" s="347"/>
      <c r="O6" s="349"/>
      <c r="P6" s="321"/>
      <c r="Q6" s="175" t="s">
        <v>57</v>
      </c>
    </row>
    <row r="7" spans="1:17" ht="24" customHeight="1" x14ac:dyDescent="0.15">
      <c r="A7" s="316" t="s">
        <v>9</v>
      </c>
      <c r="B7" s="304" t="s">
        <v>10</v>
      </c>
      <c r="C7" s="305"/>
      <c r="D7" s="105">
        <v>13507</v>
      </c>
      <c r="E7" s="176">
        <v>705</v>
      </c>
      <c r="F7" s="177">
        <v>3399</v>
      </c>
      <c r="G7" s="107">
        <v>2065</v>
      </c>
      <c r="H7" s="108">
        <v>1110</v>
      </c>
      <c r="I7" s="106">
        <v>663</v>
      </c>
      <c r="J7" s="107">
        <v>3674</v>
      </c>
      <c r="K7" s="107">
        <v>1109</v>
      </c>
      <c r="L7" s="107">
        <v>3001</v>
      </c>
      <c r="M7" s="108">
        <v>1925</v>
      </c>
      <c r="N7" s="106">
        <v>1368</v>
      </c>
      <c r="O7" s="107">
        <v>7073</v>
      </c>
      <c r="P7" s="107">
        <v>5066</v>
      </c>
      <c r="Q7" s="178">
        <v>3035</v>
      </c>
    </row>
    <row r="8" spans="1:17" ht="24" customHeight="1" x14ac:dyDescent="0.15">
      <c r="A8" s="318"/>
      <c r="B8" s="227" t="s">
        <v>15</v>
      </c>
      <c r="C8" s="319"/>
      <c r="D8" s="112">
        <v>1005</v>
      </c>
      <c r="E8" s="179">
        <v>352</v>
      </c>
      <c r="F8" s="180">
        <v>2425</v>
      </c>
      <c r="G8" s="114">
        <v>1670</v>
      </c>
      <c r="H8" s="115">
        <v>879</v>
      </c>
      <c r="I8" s="113">
        <v>380</v>
      </c>
      <c r="J8" s="114">
        <v>2218</v>
      </c>
      <c r="K8" s="114">
        <v>545</v>
      </c>
      <c r="L8" s="114">
        <v>2388</v>
      </c>
      <c r="M8" s="115">
        <v>1453</v>
      </c>
      <c r="N8" s="113">
        <v>732</v>
      </c>
      <c r="O8" s="114">
        <v>4643</v>
      </c>
      <c r="P8" s="114">
        <v>4058</v>
      </c>
      <c r="Q8" s="181">
        <v>2332</v>
      </c>
    </row>
    <row r="9" spans="1:17" ht="24" customHeight="1" x14ac:dyDescent="0.15">
      <c r="A9" s="318"/>
      <c r="B9" s="37"/>
      <c r="C9" s="38" t="s">
        <v>16</v>
      </c>
      <c r="D9" s="121">
        <v>624</v>
      </c>
      <c r="E9" s="182">
        <v>55</v>
      </c>
      <c r="F9" s="183">
        <v>452</v>
      </c>
      <c r="G9" s="123">
        <v>330</v>
      </c>
      <c r="H9" s="124">
        <v>170</v>
      </c>
      <c r="I9" s="122">
        <v>54</v>
      </c>
      <c r="J9" s="123">
        <v>347</v>
      </c>
      <c r="K9" s="123">
        <v>115</v>
      </c>
      <c r="L9" s="123">
        <v>480</v>
      </c>
      <c r="M9" s="124">
        <v>268</v>
      </c>
      <c r="N9" s="122">
        <v>109</v>
      </c>
      <c r="O9" s="123">
        <v>799</v>
      </c>
      <c r="P9" s="123">
        <v>810</v>
      </c>
      <c r="Q9" s="184">
        <v>438</v>
      </c>
    </row>
    <row r="10" spans="1:17" ht="24" customHeight="1" x14ac:dyDescent="0.15">
      <c r="A10" s="318"/>
      <c r="B10" s="46"/>
      <c r="C10" s="38" t="s">
        <v>17</v>
      </c>
      <c r="D10" s="121">
        <v>1055</v>
      </c>
      <c r="E10" s="182">
        <v>14</v>
      </c>
      <c r="F10" s="183">
        <v>237</v>
      </c>
      <c r="G10" s="123">
        <v>244</v>
      </c>
      <c r="H10" s="124">
        <v>131</v>
      </c>
      <c r="I10" s="122">
        <v>8</v>
      </c>
      <c r="J10" s="123">
        <v>197</v>
      </c>
      <c r="K10" s="123">
        <v>38</v>
      </c>
      <c r="L10" s="123">
        <v>355</v>
      </c>
      <c r="M10" s="124">
        <v>247</v>
      </c>
      <c r="N10" s="122">
        <v>22</v>
      </c>
      <c r="O10" s="123">
        <v>434</v>
      </c>
      <c r="P10" s="123">
        <v>599</v>
      </c>
      <c r="Q10" s="184">
        <v>378</v>
      </c>
    </row>
    <row r="11" spans="1:17" ht="24" customHeight="1" x14ac:dyDescent="0.15">
      <c r="A11" s="318"/>
      <c r="B11" s="306" t="s">
        <v>18</v>
      </c>
      <c r="C11" s="307"/>
      <c r="D11" s="129">
        <v>3668</v>
      </c>
      <c r="E11" s="182">
        <v>194</v>
      </c>
      <c r="F11" s="183">
        <v>897</v>
      </c>
      <c r="G11" s="123">
        <v>555</v>
      </c>
      <c r="H11" s="124">
        <v>266</v>
      </c>
      <c r="I11" s="122">
        <v>176</v>
      </c>
      <c r="J11" s="123">
        <v>1001</v>
      </c>
      <c r="K11" s="123">
        <v>297</v>
      </c>
      <c r="L11" s="123">
        <v>845</v>
      </c>
      <c r="M11" s="124">
        <v>514</v>
      </c>
      <c r="N11" s="122">
        <v>370</v>
      </c>
      <c r="O11" s="123">
        <v>1898</v>
      </c>
      <c r="P11" s="123">
        <v>1400</v>
      </c>
      <c r="Q11" s="184">
        <v>780</v>
      </c>
    </row>
    <row r="12" spans="1:17" ht="24" customHeight="1" x14ac:dyDescent="0.15">
      <c r="A12" s="318"/>
      <c r="B12" s="227" t="s">
        <v>19</v>
      </c>
      <c r="C12" s="319"/>
      <c r="D12" s="129">
        <v>59</v>
      </c>
      <c r="E12" s="182">
        <v>53</v>
      </c>
      <c r="F12" s="183">
        <v>491</v>
      </c>
      <c r="G12" s="123">
        <v>439</v>
      </c>
      <c r="H12" s="124">
        <v>246</v>
      </c>
      <c r="I12" s="122">
        <v>59</v>
      </c>
      <c r="J12" s="123">
        <v>484</v>
      </c>
      <c r="K12" s="123">
        <v>111</v>
      </c>
      <c r="L12" s="123">
        <v>654</v>
      </c>
      <c r="M12" s="124">
        <v>428</v>
      </c>
      <c r="N12" s="122">
        <v>112</v>
      </c>
      <c r="O12" s="123">
        <v>975</v>
      </c>
      <c r="P12" s="123">
        <v>1093</v>
      </c>
      <c r="Q12" s="184">
        <v>674</v>
      </c>
    </row>
    <row r="13" spans="1:17" ht="24" customHeight="1" x14ac:dyDescent="0.15">
      <c r="A13" s="318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18"/>
      <c r="B14" s="306" t="s">
        <v>21</v>
      </c>
      <c r="C14" s="307"/>
      <c r="D14" s="129">
        <v>913</v>
      </c>
      <c r="E14" s="122">
        <v>13</v>
      </c>
      <c r="F14" s="123">
        <v>187</v>
      </c>
      <c r="G14" s="123">
        <v>218</v>
      </c>
      <c r="H14" s="124">
        <v>127</v>
      </c>
      <c r="I14" s="122">
        <v>11</v>
      </c>
      <c r="J14" s="123">
        <v>171</v>
      </c>
      <c r="K14" s="123">
        <v>30</v>
      </c>
      <c r="L14" s="123">
        <v>313</v>
      </c>
      <c r="M14" s="124">
        <v>206</v>
      </c>
      <c r="N14" s="122">
        <v>24</v>
      </c>
      <c r="O14" s="123">
        <v>358</v>
      </c>
      <c r="P14" s="123">
        <v>531</v>
      </c>
      <c r="Q14" s="184">
        <v>333</v>
      </c>
    </row>
    <row r="15" spans="1:17" ht="24" customHeight="1" x14ac:dyDescent="0.15">
      <c r="A15" s="318"/>
      <c r="B15" s="306" t="s">
        <v>22</v>
      </c>
      <c r="C15" s="307"/>
      <c r="D15" s="129">
        <v>1483</v>
      </c>
      <c r="E15" s="122">
        <v>16</v>
      </c>
      <c r="F15" s="123">
        <v>265</v>
      </c>
      <c r="G15" s="123">
        <v>395</v>
      </c>
      <c r="H15" s="124">
        <v>216</v>
      </c>
      <c r="I15" s="122">
        <v>20</v>
      </c>
      <c r="J15" s="123">
        <v>262</v>
      </c>
      <c r="K15" s="123">
        <v>52</v>
      </c>
      <c r="L15" s="123">
        <v>525</v>
      </c>
      <c r="M15" s="124">
        <v>346</v>
      </c>
      <c r="N15" s="122">
        <v>36</v>
      </c>
      <c r="O15" s="123">
        <v>527</v>
      </c>
      <c r="P15" s="123">
        <v>920</v>
      </c>
      <c r="Q15" s="184">
        <v>562</v>
      </c>
    </row>
    <row r="16" spans="1:17" ht="24" customHeight="1" x14ac:dyDescent="0.15">
      <c r="A16" s="318"/>
      <c r="B16" s="306" t="s">
        <v>23</v>
      </c>
      <c r="C16" s="307"/>
      <c r="D16" s="129">
        <v>526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108</v>
      </c>
      <c r="K16" s="123">
        <v>31</v>
      </c>
      <c r="L16" s="123">
        <v>146</v>
      </c>
      <c r="M16" s="124">
        <v>81</v>
      </c>
      <c r="N16" s="122">
        <v>29</v>
      </c>
      <c r="O16" s="123">
        <v>236</v>
      </c>
      <c r="P16" s="123">
        <v>261</v>
      </c>
      <c r="Q16" s="184">
        <v>129</v>
      </c>
    </row>
    <row r="17" spans="1:17" ht="24" customHeight="1" x14ac:dyDescent="0.15">
      <c r="A17" s="318"/>
      <c r="B17" s="306" t="s">
        <v>24</v>
      </c>
      <c r="C17" s="307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18"/>
      <c r="B18" s="306" t="s">
        <v>25</v>
      </c>
      <c r="C18" s="307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18"/>
      <c r="B19" s="306" t="s">
        <v>26</v>
      </c>
      <c r="C19" s="307"/>
      <c r="D19" s="112">
        <v>571</v>
      </c>
      <c r="E19" s="113">
        <v>7</v>
      </c>
      <c r="F19" s="114">
        <v>174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193</v>
      </c>
      <c r="M19" s="115">
        <v>119</v>
      </c>
      <c r="N19" s="113">
        <v>14</v>
      </c>
      <c r="O19" s="114">
        <v>222</v>
      </c>
      <c r="P19" s="114">
        <v>335</v>
      </c>
      <c r="Q19" s="181">
        <v>206</v>
      </c>
    </row>
    <row r="20" spans="1:17" ht="24" customHeight="1" x14ac:dyDescent="0.15">
      <c r="A20" s="317"/>
      <c r="B20" s="308" t="s">
        <v>27</v>
      </c>
      <c r="C20" s="309"/>
      <c r="D20" s="132">
        <v>32384</v>
      </c>
      <c r="E20" s="133">
        <v>1357</v>
      </c>
      <c r="F20" s="134">
        <v>7975</v>
      </c>
      <c r="G20" s="134">
        <v>5633</v>
      </c>
      <c r="H20" s="135">
        <v>2998</v>
      </c>
      <c r="I20" s="133">
        <v>1328</v>
      </c>
      <c r="J20" s="134">
        <v>7978</v>
      </c>
      <c r="K20" s="134">
        <v>2189</v>
      </c>
      <c r="L20" s="187">
        <v>8113</v>
      </c>
      <c r="M20" s="135">
        <v>5103</v>
      </c>
      <c r="N20" s="133">
        <v>2685</v>
      </c>
      <c r="O20" s="134">
        <v>15953</v>
      </c>
      <c r="P20" s="187">
        <v>13746</v>
      </c>
      <c r="Q20" s="188">
        <v>8101</v>
      </c>
    </row>
    <row r="21" spans="1:17" ht="24" customHeight="1" x14ac:dyDescent="0.15">
      <c r="A21" s="316" t="s">
        <v>58</v>
      </c>
      <c r="B21" s="304" t="s">
        <v>29</v>
      </c>
      <c r="C21" s="305"/>
      <c r="D21" s="139">
        <v>679</v>
      </c>
      <c r="E21" s="106">
        <v>13</v>
      </c>
      <c r="F21" s="107">
        <v>146</v>
      </c>
      <c r="G21" s="107">
        <v>167</v>
      </c>
      <c r="H21" s="108">
        <v>90</v>
      </c>
      <c r="I21" s="106">
        <v>16</v>
      </c>
      <c r="J21" s="107">
        <v>117</v>
      </c>
      <c r="K21" s="107">
        <v>28</v>
      </c>
      <c r="L21" s="107">
        <v>220</v>
      </c>
      <c r="M21" s="108">
        <v>152</v>
      </c>
      <c r="N21" s="106">
        <v>29</v>
      </c>
      <c r="O21" s="107">
        <v>263</v>
      </c>
      <c r="P21" s="107">
        <v>387</v>
      </c>
      <c r="Q21" s="178">
        <v>242</v>
      </c>
    </row>
    <row r="22" spans="1:17" ht="24" customHeight="1" x14ac:dyDescent="0.15">
      <c r="A22" s="317"/>
      <c r="B22" s="308" t="s">
        <v>27</v>
      </c>
      <c r="C22" s="309"/>
      <c r="D22" s="140">
        <v>679</v>
      </c>
      <c r="E22" s="141">
        <v>13</v>
      </c>
      <c r="F22" s="142">
        <v>146</v>
      </c>
      <c r="G22" s="142">
        <v>167</v>
      </c>
      <c r="H22" s="143">
        <v>90</v>
      </c>
      <c r="I22" s="141">
        <v>16</v>
      </c>
      <c r="J22" s="142">
        <v>117</v>
      </c>
      <c r="K22" s="142">
        <v>28</v>
      </c>
      <c r="L22" s="142">
        <v>220</v>
      </c>
      <c r="M22" s="143">
        <v>152</v>
      </c>
      <c r="N22" s="141">
        <v>29</v>
      </c>
      <c r="O22" s="142">
        <v>263</v>
      </c>
      <c r="P22" s="142">
        <v>387</v>
      </c>
      <c r="Q22" s="189">
        <v>242</v>
      </c>
    </row>
    <row r="23" spans="1:17" ht="24" customHeight="1" x14ac:dyDescent="0.15">
      <c r="A23" s="316" t="s">
        <v>30</v>
      </c>
      <c r="B23" s="304" t="s">
        <v>31</v>
      </c>
      <c r="C23" s="305"/>
      <c r="D23" s="147">
        <v>703</v>
      </c>
      <c r="E23" s="148">
        <v>9</v>
      </c>
      <c r="F23" s="148">
        <v>149</v>
      </c>
      <c r="G23" s="149">
        <v>176</v>
      </c>
      <c r="H23" s="150">
        <v>94</v>
      </c>
      <c r="I23" s="148">
        <v>12</v>
      </c>
      <c r="J23" s="149">
        <v>144</v>
      </c>
      <c r="K23" s="149">
        <v>42</v>
      </c>
      <c r="L23" s="149">
        <v>213</v>
      </c>
      <c r="M23" s="150">
        <v>135</v>
      </c>
      <c r="N23" s="148">
        <v>21</v>
      </c>
      <c r="O23" s="149">
        <v>293</v>
      </c>
      <c r="P23" s="149">
        <v>389</v>
      </c>
      <c r="Q23" s="190">
        <v>229</v>
      </c>
    </row>
    <row r="24" spans="1:17" ht="24" customHeight="1" x14ac:dyDescent="0.15">
      <c r="A24" s="318"/>
      <c r="B24" s="306" t="s">
        <v>32</v>
      </c>
      <c r="C24" s="307"/>
      <c r="D24" s="129">
        <v>1400</v>
      </c>
      <c r="E24" s="122">
        <v>39</v>
      </c>
      <c r="F24" s="122">
        <v>279</v>
      </c>
      <c r="G24" s="123">
        <v>336</v>
      </c>
      <c r="H24" s="124">
        <v>193</v>
      </c>
      <c r="I24" s="122">
        <v>39</v>
      </c>
      <c r="J24" s="123">
        <v>286</v>
      </c>
      <c r="K24" s="123">
        <v>65</v>
      </c>
      <c r="L24" s="123">
        <v>421</v>
      </c>
      <c r="M24" s="124">
        <v>280</v>
      </c>
      <c r="N24" s="122">
        <v>78</v>
      </c>
      <c r="O24" s="123">
        <v>565</v>
      </c>
      <c r="P24" s="123">
        <v>757</v>
      </c>
      <c r="Q24" s="184">
        <v>473</v>
      </c>
    </row>
    <row r="25" spans="1:17" ht="24" customHeight="1" x14ac:dyDescent="0.15">
      <c r="A25" s="317"/>
      <c r="B25" s="308" t="s">
        <v>27</v>
      </c>
      <c r="C25" s="309"/>
      <c r="D25" s="140">
        <v>2103</v>
      </c>
      <c r="E25" s="141">
        <v>48</v>
      </c>
      <c r="F25" s="142">
        <v>428</v>
      </c>
      <c r="G25" s="142">
        <v>512</v>
      </c>
      <c r="H25" s="143">
        <v>287</v>
      </c>
      <c r="I25" s="141">
        <v>51</v>
      </c>
      <c r="J25" s="142">
        <v>430</v>
      </c>
      <c r="K25" s="142">
        <v>107</v>
      </c>
      <c r="L25" s="142">
        <v>634</v>
      </c>
      <c r="M25" s="143">
        <v>415</v>
      </c>
      <c r="N25" s="141">
        <v>99</v>
      </c>
      <c r="O25" s="142">
        <v>858</v>
      </c>
      <c r="P25" s="142">
        <v>1146</v>
      </c>
      <c r="Q25" s="189">
        <v>702</v>
      </c>
    </row>
    <row r="26" spans="1:17" ht="24" customHeight="1" x14ac:dyDescent="0.15">
      <c r="A26" s="316" t="s">
        <v>33</v>
      </c>
      <c r="B26" s="304" t="s">
        <v>34</v>
      </c>
      <c r="C26" s="305"/>
      <c r="D26" s="112">
        <v>698</v>
      </c>
      <c r="E26" s="113">
        <v>20</v>
      </c>
      <c r="F26" s="114">
        <v>123</v>
      </c>
      <c r="G26" s="114">
        <v>191</v>
      </c>
      <c r="H26" s="115">
        <v>103</v>
      </c>
      <c r="I26" s="113">
        <v>16</v>
      </c>
      <c r="J26" s="114">
        <v>116</v>
      </c>
      <c r="K26" s="114">
        <v>20</v>
      </c>
      <c r="L26" s="114">
        <v>232</v>
      </c>
      <c r="M26" s="115">
        <v>152</v>
      </c>
      <c r="N26" s="113">
        <v>36</v>
      </c>
      <c r="O26" s="114">
        <v>239</v>
      </c>
      <c r="P26" s="114">
        <v>423</v>
      </c>
      <c r="Q26" s="181">
        <v>255</v>
      </c>
    </row>
    <row r="27" spans="1:17" ht="24" customHeight="1" x14ac:dyDescent="0.15">
      <c r="A27" s="318"/>
      <c r="B27" s="306" t="s">
        <v>35</v>
      </c>
      <c r="C27" s="307"/>
      <c r="D27" s="129">
        <v>411</v>
      </c>
      <c r="E27" s="122">
        <v>2</v>
      </c>
      <c r="F27" s="123">
        <v>87</v>
      </c>
      <c r="G27" s="123">
        <v>117</v>
      </c>
      <c r="H27" s="124">
        <v>68</v>
      </c>
      <c r="I27" s="122">
        <v>3</v>
      </c>
      <c r="J27" s="123">
        <v>62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257</v>
      </c>
      <c r="Q27" s="184">
        <v>163</v>
      </c>
    </row>
    <row r="28" spans="1:17" ht="24" customHeight="1" x14ac:dyDescent="0.15">
      <c r="A28" s="317"/>
      <c r="B28" s="308" t="s">
        <v>36</v>
      </c>
      <c r="C28" s="309"/>
      <c r="D28" s="132">
        <v>1109</v>
      </c>
      <c r="E28" s="154">
        <v>22</v>
      </c>
      <c r="F28" s="155">
        <v>210</v>
      </c>
      <c r="G28" s="155">
        <v>308</v>
      </c>
      <c r="H28" s="156">
        <v>171</v>
      </c>
      <c r="I28" s="154">
        <v>19</v>
      </c>
      <c r="J28" s="155">
        <v>178</v>
      </c>
      <c r="K28" s="155">
        <v>29</v>
      </c>
      <c r="L28" s="155">
        <v>372</v>
      </c>
      <c r="M28" s="156">
        <v>247</v>
      </c>
      <c r="N28" s="154">
        <v>41</v>
      </c>
      <c r="O28" s="155">
        <v>388</v>
      </c>
      <c r="P28" s="155">
        <v>680</v>
      </c>
      <c r="Q28" s="191">
        <v>418</v>
      </c>
    </row>
    <row r="29" spans="1:17" ht="24" customHeight="1" x14ac:dyDescent="0.15">
      <c r="A29" s="310" t="s">
        <v>37</v>
      </c>
      <c r="B29" s="304" t="s">
        <v>38</v>
      </c>
      <c r="C29" s="305"/>
      <c r="D29" s="112">
        <v>1614</v>
      </c>
      <c r="E29" s="113">
        <v>41</v>
      </c>
      <c r="F29" s="114">
        <v>346</v>
      </c>
      <c r="G29" s="114">
        <v>376</v>
      </c>
      <c r="H29" s="115">
        <v>221</v>
      </c>
      <c r="I29" s="113">
        <v>40</v>
      </c>
      <c r="J29" s="114">
        <v>304</v>
      </c>
      <c r="K29" s="114">
        <v>55</v>
      </c>
      <c r="L29" s="114">
        <v>507</v>
      </c>
      <c r="M29" s="115">
        <v>340</v>
      </c>
      <c r="N29" s="113">
        <v>81</v>
      </c>
      <c r="O29" s="114">
        <v>650</v>
      </c>
      <c r="P29" s="114">
        <v>883</v>
      </c>
      <c r="Q29" s="181">
        <v>561</v>
      </c>
    </row>
    <row r="30" spans="1:17" ht="24" customHeight="1" x14ac:dyDescent="0.15">
      <c r="A30" s="311"/>
      <c r="B30" s="306" t="s">
        <v>39</v>
      </c>
      <c r="C30" s="307"/>
      <c r="D30" s="129">
        <v>386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269</v>
      </c>
      <c r="Q30" s="184">
        <v>163</v>
      </c>
    </row>
    <row r="31" spans="1:17" ht="24" customHeight="1" x14ac:dyDescent="0.15">
      <c r="A31" s="312"/>
      <c r="B31" s="308" t="s">
        <v>36</v>
      </c>
      <c r="C31" s="309"/>
      <c r="D31" s="132">
        <v>2000</v>
      </c>
      <c r="E31" s="154">
        <v>46</v>
      </c>
      <c r="F31" s="155">
        <v>400</v>
      </c>
      <c r="G31" s="155">
        <v>501</v>
      </c>
      <c r="H31" s="156">
        <v>289</v>
      </c>
      <c r="I31" s="154">
        <v>46</v>
      </c>
      <c r="J31" s="155">
        <v>356</v>
      </c>
      <c r="K31" s="155">
        <v>66</v>
      </c>
      <c r="L31" s="155">
        <v>651</v>
      </c>
      <c r="M31" s="156">
        <v>435</v>
      </c>
      <c r="N31" s="154">
        <v>92</v>
      </c>
      <c r="O31" s="155">
        <v>756</v>
      </c>
      <c r="P31" s="155">
        <v>1152</v>
      </c>
      <c r="Q31" s="191">
        <v>724</v>
      </c>
    </row>
    <row r="32" spans="1:17" ht="24" customHeight="1" x14ac:dyDescent="0.15">
      <c r="A32" s="301" t="s">
        <v>40</v>
      </c>
      <c r="B32" s="304" t="s">
        <v>41</v>
      </c>
      <c r="C32" s="305"/>
      <c r="D32" s="112">
        <v>779</v>
      </c>
      <c r="E32" s="113">
        <v>20</v>
      </c>
      <c r="F32" s="114">
        <v>168</v>
      </c>
      <c r="G32" s="114">
        <v>184</v>
      </c>
      <c r="H32" s="115">
        <v>99</v>
      </c>
      <c r="I32" s="113">
        <v>12</v>
      </c>
      <c r="J32" s="114">
        <v>137</v>
      </c>
      <c r="K32" s="114">
        <v>17</v>
      </c>
      <c r="L32" s="114">
        <v>258</v>
      </c>
      <c r="M32" s="115">
        <v>178</v>
      </c>
      <c r="N32" s="113">
        <v>32</v>
      </c>
      <c r="O32" s="114">
        <v>305</v>
      </c>
      <c r="P32" s="114">
        <v>442</v>
      </c>
      <c r="Q32" s="181">
        <v>277</v>
      </c>
    </row>
    <row r="33" spans="1:17" ht="24" customHeight="1" x14ac:dyDescent="0.15">
      <c r="A33" s="302"/>
      <c r="B33" s="306" t="s">
        <v>42</v>
      </c>
      <c r="C33" s="307"/>
      <c r="D33" s="129">
        <v>514</v>
      </c>
      <c r="E33" s="122">
        <v>14</v>
      </c>
      <c r="F33" s="123">
        <v>96</v>
      </c>
      <c r="G33" s="123">
        <v>142</v>
      </c>
      <c r="H33" s="124">
        <v>80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185</v>
      </c>
      <c r="P33" s="123">
        <v>303</v>
      </c>
      <c r="Q33" s="184">
        <v>186</v>
      </c>
    </row>
    <row r="34" spans="1:17" ht="24" customHeight="1" x14ac:dyDescent="0.15">
      <c r="A34" s="303"/>
      <c r="B34" s="308" t="s">
        <v>36</v>
      </c>
      <c r="C34" s="309"/>
      <c r="D34" s="132">
        <v>1293</v>
      </c>
      <c r="E34" s="154">
        <v>34</v>
      </c>
      <c r="F34" s="155">
        <v>264</v>
      </c>
      <c r="G34" s="155">
        <v>326</v>
      </c>
      <c r="H34" s="156">
        <v>179</v>
      </c>
      <c r="I34" s="154">
        <v>24</v>
      </c>
      <c r="J34" s="155">
        <v>226</v>
      </c>
      <c r="K34" s="155">
        <v>30</v>
      </c>
      <c r="L34" s="155">
        <v>419</v>
      </c>
      <c r="M34" s="156">
        <v>284</v>
      </c>
      <c r="N34" s="154">
        <v>58</v>
      </c>
      <c r="O34" s="155">
        <v>490</v>
      </c>
      <c r="P34" s="155">
        <v>745</v>
      </c>
      <c r="Q34" s="191">
        <v>463</v>
      </c>
    </row>
    <row r="35" spans="1:17" ht="24" customHeight="1" x14ac:dyDescent="0.15">
      <c r="A35" s="310" t="s">
        <v>43</v>
      </c>
      <c r="B35" s="304" t="s">
        <v>44</v>
      </c>
      <c r="C35" s="305"/>
      <c r="D35" s="139">
        <v>667</v>
      </c>
      <c r="E35" s="106">
        <v>12</v>
      </c>
      <c r="F35" s="107">
        <v>127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236</v>
      </c>
      <c r="P35" s="107">
        <v>407</v>
      </c>
      <c r="Q35" s="178">
        <v>255</v>
      </c>
    </row>
    <row r="36" spans="1:17" ht="24" customHeight="1" x14ac:dyDescent="0.15">
      <c r="A36" s="311"/>
      <c r="B36" s="306" t="s">
        <v>45</v>
      </c>
      <c r="C36" s="307"/>
      <c r="D36" s="129">
        <v>633</v>
      </c>
      <c r="E36" s="122">
        <v>12</v>
      </c>
      <c r="F36" s="123">
        <v>107</v>
      </c>
      <c r="G36" s="123">
        <v>168</v>
      </c>
      <c r="H36" s="124">
        <v>80</v>
      </c>
      <c r="I36" s="122">
        <v>14</v>
      </c>
      <c r="J36" s="123">
        <v>109</v>
      </c>
      <c r="K36" s="123">
        <v>23</v>
      </c>
      <c r="L36" s="123">
        <v>223</v>
      </c>
      <c r="M36" s="124">
        <v>146</v>
      </c>
      <c r="N36" s="122">
        <v>26</v>
      </c>
      <c r="O36" s="123">
        <v>216</v>
      </c>
      <c r="P36" s="123">
        <v>391</v>
      </c>
      <c r="Q36" s="184">
        <v>226</v>
      </c>
    </row>
    <row r="37" spans="1:17" ht="24" customHeight="1" x14ac:dyDescent="0.15">
      <c r="A37" s="312"/>
      <c r="B37" s="308" t="s">
        <v>36</v>
      </c>
      <c r="C37" s="309"/>
      <c r="D37" s="132">
        <v>1300</v>
      </c>
      <c r="E37" s="154">
        <v>24</v>
      </c>
      <c r="F37" s="155">
        <v>234</v>
      </c>
      <c r="G37" s="155">
        <v>339</v>
      </c>
      <c r="H37" s="156">
        <v>176</v>
      </c>
      <c r="I37" s="154">
        <v>26</v>
      </c>
      <c r="J37" s="155">
        <v>218</v>
      </c>
      <c r="K37" s="155">
        <v>39</v>
      </c>
      <c r="L37" s="155">
        <v>459</v>
      </c>
      <c r="M37" s="156">
        <v>305</v>
      </c>
      <c r="N37" s="154">
        <v>50</v>
      </c>
      <c r="O37" s="155">
        <v>452</v>
      </c>
      <c r="P37" s="155">
        <v>798</v>
      </c>
      <c r="Q37" s="191">
        <v>481</v>
      </c>
    </row>
    <row r="38" spans="1:17" ht="24" customHeight="1" thickBot="1" x14ac:dyDescent="0.2">
      <c r="A38" s="313" t="s">
        <v>46</v>
      </c>
      <c r="B38" s="314"/>
      <c r="C38" s="315"/>
      <c r="D38" s="192">
        <v>40868</v>
      </c>
      <c r="E38" s="193">
        <v>1544</v>
      </c>
      <c r="F38" s="194">
        <v>9657</v>
      </c>
      <c r="G38" s="194">
        <v>7786</v>
      </c>
      <c r="H38" s="195">
        <v>4190</v>
      </c>
      <c r="I38" s="193">
        <v>1510</v>
      </c>
      <c r="J38" s="194">
        <v>9503</v>
      </c>
      <c r="K38" s="194">
        <v>2488</v>
      </c>
      <c r="L38" s="194">
        <v>10868</v>
      </c>
      <c r="M38" s="195">
        <v>6941</v>
      </c>
      <c r="N38" s="193">
        <v>3054</v>
      </c>
      <c r="O38" s="194">
        <v>19160</v>
      </c>
      <c r="P38" s="194">
        <v>18654</v>
      </c>
      <c r="Q38" s="196">
        <v>11131</v>
      </c>
    </row>
    <row r="39" spans="1:17" s="197" customFormat="1" ht="27" customHeight="1" x14ac:dyDescent="0.15">
      <c r="A39" s="204" t="s">
        <v>60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人口と世帯数（４月末）</vt:lpstr>
      <vt:lpstr>年齢人口（４月末）</vt:lpstr>
      <vt:lpstr>男女別人口（４月末）</vt:lpstr>
      <vt:lpstr>人口と世帯数（５月末）</vt:lpstr>
      <vt:lpstr>年齢人口（５月末）</vt:lpstr>
      <vt:lpstr>男女別人口（５月末）</vt:lpstr>
      <vt:lpstr>人口と世帯数（６月末）</vt:lpstr>
      <vt:lpstr>年齢人口（６月末）</vt:lpstr>
      <vt:lpstr>男女別人口（６月末）</vt:lpstr>
      <vt:lpstr>人口と世帯数（７月末）</vt:lpstr>
      <vt:lpstr>年齢人口（７月末）</vt:lpstr>
      <vt:lpstr>男女別人口（７月末）</vt:lpstr>
      <vt:lpstr>人口と世帯数（８月末）</vt:lpstr>
      <vt:lpstr>年齢人口（８月末）</vt:lpstr>
      <vt:lpstr>男女別人口（８月末）</vt:lpstr>
      <vt:lpstr>人口と世帯数（９月末）</vt:lpstr>
      <vt:lpstr>年齢人口（９月末）</vt:lpstr>
      <vt:lpstr>男女別人口（９月末）</vt:lpstr>
      <vt:lpstr>人口と世帯数（１０月末）</vt:lpstr>
      <vt:lpstr>年齢人口（１０月末）</vt:lpstr>
      <vt:lpstr>男女別人口（１０月末）</vt:lpstr>
      <vt:lpstr>人口と世帯数（１１月末）</vt:lpstr>
      <vt:lpstr>年齢人口（１１月末）</vt:lpstr>
      <vt:lpstr>男女別人口（１１月末）</vt:lpstr>
      <vt:lpstr>'人口と世帯数（１０月末）'!Print_Area</vt:lpstr>
      <vt:lpstr>'人口と世帯数（１１月末）'!Print_Area</vt:lpstr>
      <vt:lpstr>'人口と世帯数（４月末）'!Print_Area</vt:lpstr>
      <vt:lpstr>'人口と世帯数（５月末）'!Print_Area</vt:lpstr>
      <vt:lpstr>'人口と世帯数（６月末）'!Print_Area</vt:lpstr>
      <vt:lpstr>'人口と世帯数（７月末）'!Print_Area</vt:lpstr>
      <vt:lpstr>'人口と世帯数（８月末）'!Print_Area</vt:lpstr>
      <vt:lpstr>'人口と世帯数（９月末）'!Print_Area</vt:lpstr>
      <vt:lpstr>'男女別人口（１０月末）'!Print_Area</vt:lpstr>
      <vt:lpstr>'男女別人口（１１月末）'!Print_Area</vt:lpstr>
      <vt:lpstr>'男女別人口（４月末）'!Print_Area</vt:lpstr>
      <vt:lpstr>'男女別人口（５月末）'!Print_Area</vt:lpstr>
      <vt:lpstr>'男女別人口（６月末）'!Print_Area</vt:lpstr>
      <vt:lpstr>'男女別人口（７月末）'!Print_Area</vt:lpstr>
      <vt:lpstr>'男女別人口（８月末）'!Print_Area</vt:lpstr>
      <vt:lpstr>'男女別人口（９月末）'!Print_Area</vt:lpstr>
      <vt:lpstr>'年齢人口（１０月末）'!Print_Area</vt:lpstr>
      <vt:lpstr>'年齢人口（１１月末）'!Print_Area</vt:lpstr>
      <vt:lpstr>'年齢人口（４月末）'!Print_Area</vt:lpstr>
      <vt:lpstr>'年齢人口（５月末）'!Print_Area</vt:lpstr>
      <vt:lpstr>'年齢人口（６月末）'!Print_Area</vt:lpstr>
      <vt:lpstr>'年齢人口（７月末）'!Print_Area</vt:lpstr>
      <vt:lpstr>'年齢人口（８月末）'!Print_Area</vt:lpstr>
      <vt:lpstr>'年齢人口（９月末）'!Print_Area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彩果</dc:creator>
  <cp:lastModifiedBy>伊達　彩果</cp:lastModifiedBy>
  <cp:lastPrinted>2025-06-12T23:57:55Z</cp:lastPrinted>
  <dcterms:created xsi:type="dcterms:W3CDTF">2025-05-11T23:49:16Z</dcterms:created>
  <dcterms:modified xsi:type="dcterms:W3CDTF">2025-12-22T23:50:36Z</dcterms:modified>
</cp:coreProperties>
</file>