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485" windowHeight="4785" tabRatio="722" firstSheet="16" activeTab="22"/>
  </bookViews>
  <sheets>
    <sheet name="地域別4月末" sheetId="1" r:id="rId1"/>
    <sheet name="年齢別4月末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" sheetId="14" r:id="rId14"/>
    <sheet name="地域別11月末" sheetId="15" r:id="rId15"/>
    <sheet name="年齢別11月末" sheetId="16" r:id="rId16"/>
    <sheet name="地域別12月末" sheetId="17" r:id="rId17"/>
    <sheet name="年齢別12月末" sheetId="18" r:id="rId18"/>
    <sheet name="地域別1月末" sheetId="19" r:id="rId19"/>
    <sheet name="年齢別1月末" sheetId="20" r:id="rId20"/>
    <sheet name="地域別2月末" sheetId="21" r:id="rId21"/>
    <sheet name="年齢別2月末" sheetId="22" r:id="rId22"/>
    <sheet name="地域別3月末" sheetId="23" r:id="rId23"/>
    <sheet name="年齢別3月末" sheetId="24" r:id="rId24"/>
  </sheets>
  <definedNames/>
  <calcPr fullCalcOnLoad="1"/>
</workbook>
</file>

<file path=xl/sharedStrings.xml><?xml version="1.0" encoding="utf-8"?>
<sst xmlns="http://schemas.openxmlformats.org/spreadsheetml/2006/main" count="1093" uniqueCount="89">
  <si>
    <t>住民基本台帳より</t>
  </si>
  <si>
    <t>計</t>
  </si>
  <si>
    <t>男</t>
  </si>
  <si>
    <t>女</t>
  </si>
  <si>
    <t>年少人口</t>
  </si>
  <si>
    <t>０～１４歳</t>
  </si>
  <si>
    <t>生産年齢人口</t>
  </si>
  <si>
    <t>１５～６４歳</t>
  </si>
  <si>
    <t>実　　数</t>
  </si>
  <si>
    <t>老年人口</t>
  </si>
  <si>
    <t>６５歳以上</t>
  </si>
  <si>
    <t>総　　数</t>
  </si>
  <si>
    <t>（総数）</t>
  </si>
  <si>
    <t>（男）</t>
  </si>
  <si>
    <t>構成割合</t>
  </si>
  <si>
    <t>再掲　越ヶ浜</t>
  </si>
  <si>
    <t>再掲　木  間</t>
  </si>
  <si>
    <t>再掲　小  畑</t>
  </si>
  <si>
    <t>川　  　内</t>
  </si>
  <si>
    <t>椿　  　東</t>
  </si>
  <si>
    <t>山　  　田</t>
  </si>
  <si>
    <t>三　　  見</t>
  </si>
  <si>
    <t>大　　  井</t>
  </si>
  <si>
    <t>大　  　島</t>
  </si>
  <si>
    <t>相　　  島</t>
  </si>
  <si>
    <t>櫃　 　 島</t>
  </si>
  <si>
    <t>見　  　島</t>
  </si>
  <si>
    <t xml:space="preserve">   椿</t>
  </si>
  <si>
    <t>年齢層</t>
  </si>
  <si>
    <t>100以上</t>
  </si>
  <si>
    <t>９５～９９歳</t>
  </si>
  <si>
    <t>９０～９４歳</t>
  </si>
  <si>
    <t>８５～８９歳</t>
  </si>
  <si>
    <t>８０～８４歳</t>
  </si>
  <si>
    <t>７５～７９歳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</si>
  <si>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</si>
  <si>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</si>
  <si>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</si>
  <si>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</si>
  <si>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</si>
  <si>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</si>
  <si>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</si>
  <si>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</si>
  <si>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</si>
  <si>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</si>
  <si>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２０～２４歳</t>
  </si>
  <si>
    <t>１５～１９歳</t>
  </si>
  <si>
    <t>５～９歳</t>
  </si>
  <si>
    <t>０～４歳</t>
  </si>
  <si>
    <t>合　計</t>
  </si>
  <si>
    <t>萩市の年齢（３区分）別人口</t>
  </si>
  <si>
    <t>(女)</t>
  </si>
  <si>
    <t>萩地域</t>
  </si>
  <si>
    <t>川上地域</t>
  </si>
  <si>
    <t>田万川地域</t>
  </si>
  <si>
    <t>むつみ地域</t>
  </si>
  <si>
    <t>旭地域</t>
  </si>
  <si>
    <t>福栄地域</t>
  </si>
  <si>
    <t>川     上</t>
  </si>
  <si>
    <t>江     崎</t>
  </si>
  <si>
    <t>小     川</t>
  </si>
  <si>
    <t>小   計</t>
  </si>
  <si>
    <t>合    計</t>
  </si>
  <si>
    <t>吉     部</t>
  </si>
  <si>
    <t>高     俣</t>
  </si>
  <si>
    <t>須     佐</t>
  </si>
  <si>
    <t>弥     富</t>
  </si>
  <si>
    <t>明     木</t>
  </si>
  <si>
    <t>福     川</t>
  </si>
  <si>
    <t>佐 々 並</t>
  </si>
  <si>
    <t>紫     福</t>
  </si>
  <si>
    <t>世 帯 数</t>
  </si>
  <si>
    <t>須佐地域</t>
  </si>
  <si>
    <t>１０～１４歳</t>
  </si>
  <si>
    <t>地域別人口と世帯数</t>
  </si>
  <si>
    <t>平成21年4月末日現在</t>
  </si>
  <si>
    <t>平成21年5月末日現在</t>
  </si>
  <si>
    <t>平成21年6月末日現在</t>
  </si>
  <si>
    <t>平成21年7月末日現在</t>
  </si>
  <si>
    <t>平成21年8月末日現在</t>
  </si>
  <si>
    <t>平成21年9月末日現在</t>
  </si>
  <si>
    <t>平成21年10月末日現在</t>
  </si>
  <si>
    <t>平成21年11月末日現在</t>
  </si>
  <si>
    <t>平成22年1月末日現在</t>
  </si>
  <si>
    <t>平成22年2月末日現在</t>
  </si>
  <si>
    <t>平成22年3月末日現在</t>
  </si>
  <si>
    <t>平成21年12月末日現在</t>
  </si>
  <si>
    <t>105歳以上</t>
  </si>
  <si>
    <t>100～104歳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</si>
</sst>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center"/>
    </xf>
    <xf numFmtId="38" fontId="0" fillId="34" borderId="0" xfId="49" applyFont="1" applyFill="1" applyAlignment="1">
      <alignment/>
    </xf>
    <xf numFmtId="0" fontId="3" fillId="34" borderId="0" xfId="0" applyFont="1" applyFill="1" applyAlignment="1">
      <alignment horizontal="center" vertical="center"/>
    </xf>
    <xf numFmtId="38" fontId="4" fillId="34" borderId="0" xfId="49" applyFont="1" applyFill="1" applyAlignment="1">
      <alignment/>
    </xf>
    <xf numFmtId="3" fontId="4" fillId="34" borderId="0" xfId="49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0" xfId="49" applyNumberFormat="1" applyFont="1" applyFill="1" applyAlignment="1">
      <alignment/>
    </xf>
    <xf numFmtId="38" fontId="6" fillId="35" borderId="12" xfId="49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38" fontId="5" fillId="35" borderId="10" xfId="49" applyFont="1" applyFill="1" applyBorder="1" applyAlignment="1">
      <alignment vertical="center"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/>
    </xf>
    <xf numFmtId="38" fontId="6" fillId="35" borderId="10" xfId="49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38" fontId="0" fillId="35" borderId="11" xfId="49" applyFont="1" applyFill="1" applyBorder="1" applyAlignment="1">
      <alignment/>
    </xf>
    <xf numFmtId="0" fontId="0" fillId="35" borderId="11" xfId="0" applyFill="1" applyBorder="1" applyAlignment="1">
      <alignment/>
    </xf>
    <xf numFmtId="38" fontId="6" fillId="33" borderId="12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38" fontId="4" fillId="36" borderId="13" xfId="49" applyFont="1" applyFill="1" applyBorder="1" applyAlignment="1">
      <alignment/>
    </xf>
    <xf numFmtId="38" fontId="6" fillId="3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7" borderId="12" xfId="49" applyFont="1" applyFill="1" applyBorder="1" applyAlignment="1">
      <alignment horizontal="right" vertical="center"/>
    </xf>
    <xf numFmtId="38" fontId="6" fillId="37" borderId="12" xfId="49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8" fontId="6" fillId="37" borderId="13" xfId="49" applyFont="1" applyFill="1" applyBorder="1" applyAlignment="1">
      <alignment vertical="center"/>
    </xf>
    <xf numFmtId="38" fontId="5" fillId="37" borderId="10" xfId="49" applyFont="1" applyFill="1" applyBorder="1" applyAlignment="1">
      <alignment vertical="center"/>
    </xf>
    <xf numFmtId="0" fontId="4" fillId="37" borderId="11" xfId="0" applyFont="1" applyFill="1" applyBorder="1" applyAlignment="1">
      <alignment/>
    </xf>
    <xf numFmtId="38" fontId="6" fillId="37" borderId="10" xfId="49" applyFont="1" applyFill="1" applyBorder="1" applyAlignment="1">
      <alignment vertical="center"/>
    </xf>
    <xf numFmtId="38" fontId="5" fillId="37" borderId="10" xfId="49" applyFont="1" applyFill="1" applyBorder="1" applyAlignment="1">
      <alignment/>
    </xf>
    <xf numFmtId="38" fontId="0" fillId="37" borderId="11" xfId="49" applyFont="1" applyFill="1" applyBorder="1" applyAlignment="1">
      <alignment/>
    </xf>
    <xf numFmtId="10" fontId="5" fillId="35" borderId="10" xfId="0" applyNumberFormat="1" applyFont="1" applyFill="1" applyBorder="1" applyAlignment="1">
      <alignment vertical="center"/>
    </xf>
    <xf numFmtId="10" fontId="5" fillId="37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3" fontId="4" fillId="33" borderId="12" xfId="49" applyNumberFormat="1" applyFont="1" applyFill="1" applyBorder="1" applyAlignment="1">
      <alignment horizontal="right" vertical="center"/>
    </xf>
    <xf numFmtId="3" fontId="4" fillId="37" borderId="12" xfId="49" applyNumberFormat="1" applyFont="1" applyFill="1" applyBorder="1" applyAlignment="1">
      <alignment horizontal="right" vertical="center"/>
    </xf>
    <xf numFmtId="38" fontId="4" fillId="35" borderId="12" xfId="49" applyFont="1" applyFill="1" applyBorder="1" applyAlignment="1">
      <alignment horizontal="right" vertical="center"/>
    </xf>
    <xf numFmtId="3" fontId="4" fillId="35" borderId="12" xfId="49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horizontal="right" vertical="center"/>
    </xf>
    <xf numFmtId="178" fontId="6" fillId="38" borderId="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right" vertical="center"/>
    </xf>
    <xf numFmtId="178" fontId="6" fillId="33" borderId="16" xfId="49" applyNumberFormat="1" applyFont="1" applyFill="1" applyBorder="1" applyAlignment="1">
      <alignment horizontal="center" vertical="center"/>
    </xf>
    <xf numFmtId="178" fontId="6" fillId="33" borderId="17" xfId="49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3" fillId="38" borderId="0" xfId="0" applyNumberFormat="1" applyFont="1" applyFill="1" applyBorder="1" applyAlignment="1">
      <alignment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8" xfId="49" applyNumberFormat="1" applyFont="1" applyFill="1" applyBorder="1" applyAlignment="1">
      <alignment horizontal="right" vertical="center"/>
    </xf>
    <xf numFmtId="178" fontId="6" fillId="33" borderId="19" xfId="49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vertical="center"/>
    </xf>
    <xf numFmtId="178" fontId="6" fillId="38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38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6" fillId="38" borderId="14" xfId="49" applyNumberFormat="1" applyFont="1" applyFill="1" applyBorder="1" applyAlignment="1">
      <alignment horizontal="center" vertical="center"/>
    </xf>
    <xf numFmtId="178" fontId="6" fillId="38" borderId="19" xfId="49" applyNumberFormat="1" applyFont="1" applyFill="1" applyBorder="1" applyAlignment="1">
      <alignment horizontal="center" vertical="center"/>
    </xf>
    <xf numFmtId="178" fontId="6" fillId="38" borderId="14" xfId="49" applyNumberFormat="1" applyFont="1" applyFill="1" applyBorder="1" applyAlignment="1">
      <alignment horizontal="right" vertical="center"/>
    </xf>
    <xf numFmtId="178" fontId="6" fillId="38" borderId="15" xfId="49" applyNumberFormat="1" applyFont="1" applyFill="1" applyBorder="1" applyAlignment="1">
      <alignment horizontal="right" vertical="center"/>
    </xf>
    <xf numFmtId="178" fontId="6" fillId="38" borderId="18" xfId="49" applyNumberFormat="1" applyFont="1" applyFill="1" applyBorder="1" applyAlignment="1">
      <alignment horizontal="right" vertical="center"/>
    </xf>
    <xf numFmtId="178" fontId="6" fillId="38" borderId="19" xfId="0" applyNumberFormat="1" applyFont="1" applyFill="1" applyBorder="1" applyAlignment="1">
      <alignment vertical="center"/>
    </xf>
    <xf numFmtId="178" fontId="6" fillId="38" borderId="18" xfId="0" applyNumberFormat="1" applyFont="1" applyFill="1" applyBorder="1" applyAlignment="1">
      <alignment vertical="center"/>
    </xf>
    <xf numFmtId="178" fontId="6" fillId="38" borderId="15" xfId="0" applyNumberFormat="1" applyFont="1" applyFill="1" applyBorder="1" applyAlignment="1">
      <alignment vertical="center"/>
    </xf>
    <xf numFmtId="178" fontId="6" fillId="38" borderId="20" xfId="49" applyNumberFormat="1" applyFont="1" applyFill="1" applyBorder="1" applyAlignment="1">
      <alignment horizontal="right" vertical="center"/>
    </xf>
    <xf numFmtId="178" fontId="6" fillId="39" borderId="17" xfId="49" applyNumberFormat="1" applyFont="1" applyFill="1" applyBorder="1" applyAlignment="1">
      <alignment horizontal="right" vertical="center"/>
    </xf>
    <xf numFmtId="178" fontId="6" fillId="39" borderId="15" xfId="49" applyNumberFormat="1" applyFont="1" applyFill="1" applyBorder="1" applyAlignment="1">
      <alignment horizontal="right" vertical="center"/>
    </xf>
    <xf numFmtId="178" fontId="6" fillId="39" borderId="16" xfId="49" applyNumberFormat="1" applyFont="1" applyFill="1" applyBorder="1" applyAlignment="1">
      <alignment horizontal="center" vertical="center"/>
    </xf>
    <xf numFmtId="178" fontId="6" fillId="39" borderId="17" xfId="49" applyNumberFormat="1" applyFont="1" applyFill="1" applyBorder="1" applyAlignment="1">
      <alignment horizontal="center" vertical="center"/>
    </xf>
    <xf numFmtId="178" fontId="6" fillId="39" borderId="16" xfId="0" applyNumberFormat="1" applyFont="1" applyFill="1" applyBorder="1" applyAlignment="1">
      <alignment vertical="center"/>
    </xf>
    <xf numFmtId="178" fontId="6" fillId="39" borderId="15" xfId="0" applyNumberFormat="1" applyFont="1" applyFill="1" applyBorder="1" applyAlignment="1">
      <alignment vertical="center"/>
    </xf>
    <xf numFmtId="178" fontId="6" fillId="39" borderId="20" xfId="49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38" fontId="10" fillId="34" borderId="12" xfId="49" applyFont="1" applyFill="1" applyBorder="1" applyAlignment="1">
      <alignment horizontal="center" vertical="center"/>
    </xf>
    <xf numFmtId="3" fontId="10" fillId="34" borderId="12" xfId="49" applyNumberFormat="1" applyFont="1" applyFill="1" applyBorder="1" applyAlignment="1">
      <alignment horizontal="center" vertical="center"/>
    </xf>
    <xf numFmtId="38" fontId="11" fillId="36" borderId="10" xfId="49" applyFont="1" applyFill="1" applyBorder="1" applyAlignment="1">
      <alignment horizontal="center" vertical="center"/>
    </xf>
    <xf numFmtId="38" fontId="12" fillId="36" borderId="10" xfId="49" applyFont="1" applyFill="1" applyBorder="1" applyAlignment="1">
      <alignment vertical="center"/>
    </xf>
    <xf numFmtId="38" fontId="12" fillId="36" borderId="10" xfId="49" applyFont="1" applyFill="1" applyBorder="1" applyAlignment="1">
      <alignment/>
    </xf>
    <xf numFmtId="38" fontId="10" fillId="36" borderId="12" xfId="49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78" fontId="6" fillId="38" borderId="12" xfId="0" applyNumberFormat="1" applyFont="1" applyFill="1" applyBorder="1" applyAlignment="1">
      <alignment horizontal="center" vertical="distributed"/>
    </xf>
    <xf numFmtId="178" fontId="6" fillId="33" borderId="12" xfId="0" applyNumberFormat="1" applyFont="1" applyFill="1" applyBorder="1" applyAlignment="1">
      <alignment horizontal="center" vertical="distributed"/>
    </xf>
    <xf numFmtId="178" fontId="6" fillId="37" borderId="12" xfId="0" applyNumberFormat="1" applyFont="1" applyFill="1" applyBorder="1" applyAlignment="1">
      <alignment horizontal="right" vertical="distributed"/>
    </xf>
    <xf numFmtId="178" fontId="6" fillId="39" borderId="11" xfId="0" applyNumberFormat="1" applyFont="1" applyFill="1" applyBorder="1" applyAlignment="1">
      <alignment horizontal="center" vertical="distributed"/>
    </xf>
    <xf numFmtId="38" fontId="12" fillId="36" borderId="13" xfId="49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8" fontId="13" fillId="36" borderId="11" xfId="49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2" fillId="35" borderId="13" xfId="0" applyFont="1" applyFill="1" applyBorder="1" applyAlignment="1">
      <alignment horizontal="center" vertical="center"/>
    </xf>
    <xf numFmtId="38" fontId="12" fillId="37" borderId="13" xfId="49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38" fontId="12" fillId="37" borderId="11" xfId="49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8" fontId="7" fillId="34" borderId="0" xfId="49" applyFont="1" applyFill="1" applyAlignment="1">
      <alignment horizontal="right"/>
    </xf>
    <xf numFmtId="178" fontId="2" fillId="38" borderId="0" xfId="0" applyNumberFormat="1" applyFont="1" applyFill="1" applyAlignment="1">
      <alignment horizontal="center"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4" fillId="38" borderId="18" xfId="0" applyNumberFormat="1" applyFont="1" applyFill="1" applyBorder="1" applyAlignment="1">
      <alignment horizontal="center" vertical="center"/>
    </xf>
    <xf numFmtId="178" fontId="4" fillId="38" borderId="19" xfId="0" applyNumberFormat="1" applyFont="1" applyFill="1" applyBorder="1" applyAlignment="1">
      <alignment horizontal="center" vertical="center"/>
    </xf>
    <xf numFmtId="178" fontId="11" fillId="38" borderId="14" xfId="49" applyNumberFormat="1" applyFont="1" applyFill="1" applyBorder="1" applyAlignment="1">
      <alignment horizontal="center" vertical="center"/>
    </xf>
    <xf numFmtId="178" fontId="11" fillId="38" borderId="18" xfId="49" applyNumberFormat="1" applyFont="1" applyFill="1" applyBorder="1" applyAlignment="1">
      <alignment horizontal="center" vertical="center"/>
    </xf>
    <xf numFmtId="178" fontId="11" fillId="38" borderId="19" xfId="49" applyNumberFormat="1" applyFont="1" applyFill="1" applyBorder="1" applyAlignment="1">
      <alignment horizontal="center" vertical="center"/>
    </xf>
    <xf numFmtId="178" fontId="6" fillId="37" borderId="18" xfId="49" applyNumberFormat="1" applyFont="1" applyFill="1" applyBorder="1" applyAlignment="1">
      <alignment horizontal="right" vertical="center"/>
    </xf>
    <xf numFmtId="178" fontId="6" fillId="37" borderId="19" xfId="0" applyNumberFormat="1" applyFont="1" applyFill="1" applyBorder="1" applyAlignment="1">
      <alignment horizontal="right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14" xfId="0" applyNumberFormat="1" applyFont="1" applyFill="1" applyBorder="1" applyAlignment="1">
      <alignment horizontal="right" vertical="center"/>
    </xf>
    <xf numFmtId="178" fontId="10" fillId="38" borderId="13" xfId="0" applyNumberFormat="1" applyFont="1" applyFill="1" applyBorder="1" applyAlignment="1">
      <alignment horizontal="distributed" vertical="center"/>
    </xf>
    <xf numFmtId="178" fontId="10" fillId="38" borderId="11" xfId="0" applyNumberFormat="1" applyFont="1" applyFill="1" applyBorder="1" applyAlignment="1">
      <alignment horizontal="distributed" vertical="center"/>
    </xf>
    <xf numFmtId="178" fontId="10" fillId="38" borderId="10" xfId="0" applyNumberFormat="1" applyFont="1" applyFill="1" applyBorder="1" applyAlignment="1">
      <alignment horizontal="distributed" vertical="center"/>
    </xf>
    <xf numFmtId="178" fontId="10" fillId="33" borderId="13" xfId="0" applyNumberFormat="1" applyFont="1" applyFill="1" applyBorder="1" applyAlignment="1">
      <alignment horizontal="distributed" vertical="center"/>
    </xf>
    <xf numFmtId="178" fontId="10" fillId="33" borderId="10" xfId="0" applyNumberFormat="1" applyFont="1" applyFill="1" applyBorder="1" applyAlignment="1">
      <alignment horizontal="distributed" vertical="center"/>
    </xf>
    <xf numFmtId="178" fontId="10" fillId="33" borderId="11" xfId="0" applyNumberFormat="1" applyFont="1" applyFill="1" applyBorder="1" applyAlignment="1">
      <alignment horizontal="distributed" vertical="center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3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75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7553</v>
      </c>
      <c r="E6" s="67"/>
      <c r="F6" s="68">
        <v>7208</v>
      </c>
      <c r="G6" s="69"/>
      <c r="H6" s="68">
        <v>9017</v>
      </c>
      <c r="I6" s="70"/>
      <c r="J6" s="68">
        <f aca="true" t="shared" si="0" ref="J6:J18">F6+H6</f>
        <v>16225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5437</v>
      </c>
      <c r="E7" s="73"/>
      <c r="F7" s="74">
        <v>5855</v>
      </c>
      <c r="G7" s="75"/>
      <c r="H7" s="74">
        <v>6674</v>
      </c>
      <c r="I7" s="67"/>
      <c r="J7" s="68">
        <f t="shared" si="0"/>
        <v>12529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978</v>
      </c>
      <c r="E8" s="136"/>
      <c r="F8" s="133">
        <v>1041</v>
      </c>
      <c r="G8" s="134"/>
      <c r="H8" s="135">
        <v>1154</v>
      </c>
      <c r="I8" s="136"/>
      <c r="J8" s="133">
        <f t="shared" si="0"/>
        <v>2195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662</v>
      </c>
      <c r="E9" s="136"/>
      <c r="F9" s="133">
        <v>836</v>
      </c>
      <c r="G9" s="134"/>
      <c r="H9" s="135">
        <v>945</v>
      </c>
      <c r="I9" s="136"/>
      <c r="J9" s="133">
        <f t="shared" si="0"/>
        <v>1781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1676</v>
      </c>
      <c r="E10" s="84"/>
      <c r="F10" s="86">
        <v>1915</v>
      </c>
      <c r="G10" s="83"/>
      <c r="H10" s="86">
        <v>2261</v>
      </c>
      <c r="I10" s="82"/>
      <c r="J10" s="85">
        <f t="shared" si="0"/>
        <v>4176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1402</v>
      </c>
      <c r="E11" s="84"/>
      <c r="F11" s="86">
        <v>1534</v>
      </c>
      <c r="G11" s="83"/>
      <c r="H11" s="86">
        <v>1780</v>
      </c>
      <c r="I11" s="82"/>
      <c r="J11" s="85">
        <f t="shared" si="0"/>
        <v>3314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71</v>
      </c>
      <c r="E12" s="136"/>
      <c r="F12" s="133">
        <v>69</v>
      </c>
      <c r="G12" s="134"/>
      <c r="H12" s="135">
        <v>91</v>
      </c>
      <c r="I12" s="136"/>
      <c r="J12" s="133">
        <f t="shared" si="0"/>
        <v>160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631</v>
      </c>
      <c r="E13" s="73"/>
      <c r="F13" s="74">
        <v>699</v>
      </c>
      <c r="G13" s="75"/>
      <c r="H13" s="74">
        <v>829</v>
      </c>
      <c r="I13" s="67"/>
      <c r="J13" s="68">
        <f t="shared" si="0"/>
        <v>1528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1007</v>
      </c>
      <c r="E14" s="73"/>
      <c r="F14" s="74">
        <v>1086</v>
      </c>
      <c r="G14" s="75"/>
      <c r="H14" s="74">
        <v>1296</v>
      </c>
      <c r="I14" s="67"/>
      <c r="J14" s="68">
        <f t="shared" si="0"/>
        <v>2382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417</v>
      </c>
      <c r="G15" s="75"/>
      <c r="H15" s="74">
        <v>491</v>
      </c>
      <c r="I15" s="67"/>
      <c r="J15" s="68">
        <f t="shared" si="0"/>
        <v>908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73</v>
      </c>
      <c r="E16" s="73"/>
      <c r="F16" s="74">
        <v>93</v>
      </c>
      <c r="G16" s="75"/>
      <c r="H16" s="74">
        <v>106</v>
      </c>
      <c r="I16" s="67"/>
      <c r="J16" s="68">
        <f t="shared" si="0"/>
        <v>199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5</v>
      </c>
      <c r="E17" s="73"/>
      <c r="F17" s="74">
        <v>2</v>
      </c>
      <c r="G17" s="75"/>
      <c r="H17" s="74">
        <v>6</v>
      </c>
      <c r="I17" s="67"/>
      <c r="J17" s="68">
        <f t="shared" si="0"/>
        <v>8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518</v>
      </c>
      <c r="E18" s="73"/>
      <c r="F18" s="74">
        <v>552</v>
      </c>
      <c r="G18" s="75"/>
      <c r="H18" s="74">
        <v>490</v>
      </c>
      <c r="I18" s="67"/>
      <c r="J18" s="74">
        <f t="shared" si="0"/>
        <v>1042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18601</v>
      </c>
      <c r="E19" s="91"/>
      <c r="F19" s="92">
        <f>SUM(F6+F7+F10+F11+F13+F14+F15+F16+F17+F18)</f>
        <v>19361</v>
      </c>
      <c r="G19" s="93"/>
      <c r="H19" s="92">
        <f>SUM(H6+H7+H10+H11+H13+H14+H15+H16+H17+H18)</f>
        <v>22950</v>
      </c>
      <c r="I19" s="94"/>
      <c r="J19" s="92">
        <f>SUM(J6+J7+J10+J11+J13+J14+J15+J16+J17+J18)</f>
        <v>42311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466</v>
      </c>
      <c r="E20" s="87"/>
      <c r="F20" s="88">
        <v>488</v>
      </c>
      <c r="G20" s="87"/>
      <c r="H20" s="88">
        <v>597</v>
      </c>
      <c r="I20" s="87"/>
      <c r="J20" s="86">
        <f>SUM(F20:I20)</f>
        <v>1085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466</v>
      </c>
      <c r="E21" s="95"/>
      <c r="F21" s="96">
        <f>F20</f>
        <v>488</v>
      </c>
      <c r="G21" s="95"/>
      <c r="H21" s="96">
        <f>H20</f>
        <v>597</v>
      </c>
      <c r="I21" s="95"/>
      <c r="J21" s="97">
        <f>SUM(F21:I21)</f>
        <v>1085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526</v>
      </c>
      <c r="E22" s="87"/>
      <c r="F22" s="88">
        <v>544</v>
      </c>
      <c r="G22" s="87"/>
      <c r="H22" s="88">
        <v>673</v>
      </c>
      <c r="I22" s="87"/>
      <c r="J22" s="86">
        <f>SUM(F22:I22)</f>
        <v>1217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865</v>
      </c>
      <c r="E23" s="87"/>
      <c r="F23" s="89">
        <v>968</v>
      </c>
      <c r="G23" s="87"/>
      <c r="H23" s="89">
        <v>1100</v>
      </c>
      <c r="I23" s="87"/>
      <c r="J23" s="86">
        <f>SUM(F23:I23)</f>
        <v>2068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1391</v>
      </c>
      <c r="E24" s="95"/>
      <c r="F24" s="96">
        <f>F22+F23</f>
        <v>1512</v>
      </c>
      <c r="G24" s="95"/>
      <c r="H24" s="96">
        <f>H22+H23</f>
        <v>1773</v>
      </c>
      <c r="I24" s="95"/>
      <c r="J24" s="92">
        <f>F24+H24</f>
        <v>3285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497</v>
      </c>
      <c r="E25" s="87"/>
      <c r="F25" s="88">
        <v>545</v>
      </c>
      <c r="G25" s="87"/>
      <c r="H25" s="88">
        <v>632</v>
      </c>
      <c r="I25" s="87"/>
      <c r="J25" s="90">
        <f>SUM(F25:I25)</f>
        <v>1177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324</v>
      </c>
      <c r="E26" s="87"/>
      <c r="F26" s="88">
        <v>383</v>
      </c>
      <c r="G26" s="87"/>
      <c r="H26" s="88">
        <v>375</v>
      </c>
      <c r="I26" s="87"/>
      <c r="J26" s="86">
        <f>SUM(F26:I26)</f>
        <v>758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821</v>
      </c>
      <c r="E27" s="95"/>
      <c r="F27" s="96">
        <f>F25+F26</f>
        <v>928</v>
      </c>
      <c r="G27" s="95"/>
      <c r="H27" s="96">
        <f>H25+H26</f>
        <v>1007</v>
      </c>
      <c r="I27" s="95"/>
      <c r="J27" s="92">
        <f>F27+H27</f>
        <v>1935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1170</v>
      </c>
      <c r="E28" s="87"/>
      <c r="F28" s="88">
        <v>1184</v>
      </c>
      <c r="G28" s="87"/>
      <c r="H28" s="88">
        <v>1406</v>
      </c>
      <c r="I28" s="87"/>
      <c r="J28" s="90">
        <f>SUM(F28:I28)</f>
        <v>2590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325</v>
      </c>
      <c r="G29" s="87"/>
      <c r="H29" s="88">
        <v>368</v>
      </c>
      <c r="I29" s="87"/>
      <c r="J29" s="86">
        <f>SUM(F29:I29)</f>
        <v>693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1478</v>
      </c>
      <c r="E30" s="95"/>
      <c r="F30" s="96">
        <f>F28+F29</f>
        <v>1509</v>
      </c>
      <c r="G30" s="95"/>
      <c r="H30" s="96">
        <f>H28+H29</f>
        <v>1774</v>
      </c>
      <c r="I30" s="95"/>
      <c r="J30" s="92">
        <f>F30+H30</f>
        <v>3283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462</v>
      </c>
      <c r="E31" s="87"/>
      <c r="F31" s="88">
        <v>527</v>
      </c>
      <c r="G31" s="87"/>
      <c r="H31" s="88">
        <v>629</v>
      </c>
      <c r="I31" s="87"/>
      <c r="J31" s="90">
        <f>SUM(F31:I31)</f>
        <v>1156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318</v>
      </c>
      <c r="E32" s="87"/>
      <c r="F32" s="88">
        <v>390</v>
      </c>
      <c r="G32" s="87"/>
      <c r="H32" s="88">
        <v>436</v>
      </c>
      <c r="I32" s="87"/>
      <c r="J32" s="86">
        <f>SUM(F32:I32)</f>
        <v>826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780</v>
      </c>
      <c r="E33" s="95"/>
      <c r="F33" s="96">
        <f>F31+F32</f>
        <v>917</v>
      </c>
      <c r="G33" s="95"/>
      <c r="H33" s="96">
        <f>H31+H32</f>
        <v>1065</v>
      </c>
      <c r="I33" s="95"/>
      <c r="J33" s="92">
        <f>F33+H33</f>
        <v>1982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492</v>
      </c>
      <c r="E34" s="87"/>
      <c r="F34" s="88">
        <v>571</v>
      </c>
      <c r="G34" s="87"/>
      <c r="H34" s="88">
        <v>658</v>
      </c>
      <c r="I34" s="87"/>
      <c r="J34" s="90">
        <f>SUM(F34:I34)</f>
        <v>1229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426</v>
      </c>
      <c r="E35" s="87"/>
      <c r="F35" s="88">
        <v>471</v>
      </c>
      <c r="G35" s="87"/>
      <c r="H35" s="88">
        <v>589</v>
      </c>
      <c r="I35" s="87"/>
      <c r="J35" s="86">
        <f>SUM(F35:I35)</f>
        <v>1060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918</v>
      </c>
      <c r="E36" s="95"/>
      <c r="F36" s="96">
        <f>F34+F35</f>
        <v>1042</v>
      </c>
      <c r="G36" s="95"/>
      <c r="H36" s="96">
        <f>H34+H35</f>
        <v>1247</v>
      </c>
      <c r="I36" s="95"/>
      <c r="J36" s="92">
        <f>F36+H36</f>
        <v>2289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24455</v>
      </c>
      <c r="E37" s="144"/>
      <c r="F37" s="143">
        <f>F19+F21+F24+F27+F30+F33+F36</f>
        <v>25757</v>
      </c>
      <c r="G37" s="144"/>
      <c r="H37" s="143">
        <f>H19+H21+H24+H27+H30+H33+H36</f>
        <v>30413</v>
      </c>
      <c r="I37" s="144"/>
      <c r="J37" s="143">
        <f>J19+J21+J24+J27+J30+J33+J36</f>
        <v>56170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25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3.2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3.25" customHeight="1">
      <c r="A4" s="15"/>
      <c r="B4" s="117" t="s">
        <v>79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29</v>
      </c>
      <c r="M4" s="57">
        <f aca="true" t="shared" si="0" ref="M4:M20">SUM(K4+L4)</f>
        <v>31</v>
      </c>
      <c r="N4" s="8"/>
    </row>
    <row r="5" spans="1:14" ht="23.2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31</v>
      </c>
      <c r="L5" s="41">
        <v>180</v>
      </c>
      <c r="M5" s="57">
        <f t="shared" si="0"/>
        <v>211</v>
      </c>
      <c r="N5" s="8"/>
    </row>
    <row r="6" spans="1:14" ht="23.2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153</v>
      </c>
      <c r="L6" s="41">
        <v>592</v>
      </c>
      <c r="M6" s="57">
        <f t="shared" si="0"/>
        <v>745</v>
      </c>
      <c r="N6" s="8"/>
    </row>
    <row r="7" spans="1:14" ht="23.2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531</v>
      </c>
      <c r="L7" s="41">
        <v>1337</v>
      </c>
      <c r="M7" s="57">
        <f t="shared" si="0"/>
        <v>1868</v>
      </c>
      <c r="N7" s="8"/>
    </row>
    <row r="8" spans="1:14" ht="23.2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1193</v>
      </c>
      <c r="L8" s="41">
        <v>2077</v>
      </c>
      <c r="M8" s="57">
        <f t="shared" si="0"/>
        <v>3270</v>
      </c>
      <c r="N8" s="8"/>
    </row>
    <row r="9" spans="1:14" ht="23.25" customHeight="1">
      <c r="A9" s="15"/>
      <c r="B9" s="102">
        <f>C9+E9+G9</f>
        <v>25670</v>
      </c>
      <c r="C9" s="25">
        <v>3087</v>
      </c>
      <c r="D9" s="51">
        <f>SUM(C9/B9)</f>
        <v>0.12025710946630308</v>
      </c>
      <c r="E9" s="46">
        <v>15146</v>
      </c>
      <c r="F9" s="52">
        <f>SUM(E9/B9)</f>
        <v>0.59002726918582</v>
      </c>
      <c r="G9" s="2">
        <v>7437</v>
      </c>
      <c r="H9" s="53">
        <f>SUM(G9/B9)</f>
        <v>0.2897156213478769</v>
      </c>
      <c r="I9" s="6"/>
      <c r="J9" s="105" t="s">
        <v>34</v>
      </c>
      <c r="K9" s="41">
        <v>1735</v>
      </c>
      <c r="L9" s="41">
        <v>2443</v>
      </c>
      <c r="M9" s="57">
        <f t="shared" si="0"/>
        <v>4178</v>
      </c>
      <c r="N9" s="8"/>
    </row>
    <row r="10" spans="1:14" ht="23.2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1848</v>
      </c>
      <c r="L10" s="41">
        <v>2468</v>
      </c>
      <c r="M10" s="57">
        <f t="shared" si="0"/>
        <v>4316</v>
      </c>
      <c r="N10" s="8"/>
    </row>
    <row r="11" spans="1:14" ht="23.2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1944</v>
      </c>
      <c r="L11" s="41">
        <v>2402</v>
      </c>
      <c r="M11" s="57">
        <f t="shared" si="0"/>
        <v>4346</v>
      </c>
      <c r="N11" s="8"/>
    </row>
    <row r="12" spans="1:14" ht="23.25" customHeight="1">
      <c r="A12" s="15"/>
      <c r="B12" s="102">
        <f>C12+E12+G12</f>
        <v>30325</v>
      </c>
      <c r="C12" s="25">
        <v>2961</v>
      </c>
      <c r="D12" s="51">
        <f>SUM(C12/B12)</f>
        <v>0.09764220939818631</v>
      </c>
      <c r="E12" s="46">
        <v>15836</v>
      </c>
      <c r="F12" s="52">
        <f>SUM(E12/B12)</f>
        <v>0.522209398186315</v>
      </c>
      <c r="G12" s="37">
        <v>11528</v>
      </c>
      <c r="H12" s="53">
        <f>SUM(G12/B12)</f>
        <v>0.38014839241549875</v>
      </c>
      <c r="I12" s="6"/>
      <c r="J12" s="106" t="s">
        <v>37</v>
      </c>
      <c r="K12" s="42">
        <v>2283</v>
      </c>
      <c r="L12" s="42">
        <v>2583</v>
      </c>
      <c r="M12" s="58">
        <f t="shared" si="0"/>
        <v>4866</v>
      </c>
      <c r="N12" s="8"/>
    </row>
    <row r="13" spans="1:14" ht="23.2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2404</v>
      </c>
      <c r="L13" s="42">
        <v>2450</v>
      </c>
      <c r="M13" s="58">
        <f t="shared" si="0"/>
        <v>4854</v>
      </c>
      <c r="N13" s="8"/>
    </row>
    <row r="14" spans="1:14" ht="23.2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1834</v>
      </c>
      <c r="L14" s="42">
        <v>1820</v>
      </c>
      <c r="M14" s="58">
        <f t="shared" si="0"/>
        <v>3654</v>
      </c>
      <c r="N14" s="8"/>
    </row>
    <row r="15" spans="1:14" ht="23.25" customHeight="1">
      <c r="A15" s="15"/>
      <c r="B15" s="103">
        <f>C15+E15+G15</f>
        <v>55995</v>
      </c>
      <c r="C15" s="25">
        <f>SUM(C9:C13)</f>
        <v>6048</v>
      </c>
      <c r="D15" s="54">
        <f>SUM(C15/B15)</f>
        <v>0.10800964371818912</v>
      </c>
      <c r="E15" s="49">
        <f>SUM(E9:E13)</f>
        <v>30982</v>
      </c>
      <c r="F15" s="55">
        <f>SUM(E15/B15)</f>
        <v>0.5532994017322975</v>
      </c>
      <c r="G15" s="4">
        <f>SUM(G9:G13)</f>
        <v>18965</v>
      </c>
      <c r="H15" s="56">
        <f>SUM(G15/B15)</f>
        <v>0.33869095454951337</v>
      </c>
      <c r="I15" s="18"/>
      <c r="J15" s="106" t="s">
        <v>40</v>
      </c>
      <c r="K15" s="42">
        <v>1413</v>
      </c>
      <c r="L15" s="42">
        <v>1485</v>
      </c>
      <c r="M15" s="58">
        <f t="shared" si="0"/>
        <v>2898</v>
      </c>
      <c r="N15" s="8"/>
    </row>
    <row r="16" spans="1:14" ht="23.2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1236</v>
      </c>
      <c r="L16" s="42">
        <v>1389</v>
      </c>
      <c r="M16" s="58">
        <f t="shared" si="0"/>
        <v>2625</v>
      </c>
      <c r="N16" s="8"/>
    </row>
    <row r="17" spans="1:14" ht="23.2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1418</v>
      </c>
      <c r="L17" s="42">
        <v>1417</v>
      </c>
      <c r="M17" s="58">
        <f t="shared" si="0"/>
        <v>2835</v>
      </c>
      <c r="N17" s="7"/>
    </row>
    <row r="18" spans="1:14" ht="23.2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1380</v>
      </c>
      <c r="L18" s="42">
        <v>1345</v>
      </c>
      <c r="M18" s="58">
        <f t="shared" si="0"/>
        <v>2725</v>
      </c>
      <c r="N18" s="7"/>
    </row>
    <row r="19" spans="1:14" ht="23.2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1045</v>
      </c>
      <c r="L19" s="42">
        <v>1064</v>
      </c>
      <c r="M19" s="58">
        <f t="shared" si="0"/>
        <v>2109</v>
      </c>
      <c r="N19" s="7"/>
    </row>
    <row r="20" spans="1:14" ht="23.2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971</v>
      </c>
      <c r="L20" s="42">
        <v>1112</v>
      </c>
      <c r="M20" s="58">
        <f t="shared" si="0"/>
        <v>2083</v>
      </c>
      <c r="N20" s="7"/>
    </row>
    <row r="21" spans="1:14" ht="23.2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1162</v>
      </c>
      <c r="L21" s="42">
        <v>1171</v>
      </c>
      <c r="M21" s="58">
        <f>SUM(K21:L21)</f>
        <v>2333</v>
      </c>
      <c r="N21" s="7"/>
    </row>
    <row r="22" spans="1:14" ht="23.2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1152</v>
      </c>
      <c r="L22" s="59">
        <v>1132</v>
      </c>
      <c r="M22" s="60">
        <f>SUM(K22:L22)</f>
        <v>2284</v>
      </c>
      <c r="N22" s="7"/>
    </row>
    <row r="23" spans="1:14" ht="23.2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1035</v>
      </c>
      <c r="L23" s="59">
        <v>965</v>
      </c>
      <c r="M23" s="60">
        <f>SUM(K23+L23)</f>
        <v>2000</v>
      </c>
      <c r="N23" s="7"/>
    </row>
    <row r="24" spans="1:14" ht="23.2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900</v>
      </c>
      <c r="L24" s="59">
        <v>864</v>
      </c>
      <c r="M24" s="60">
        <f>SUM(K24+L24)</f>
        <v>1764</v>
      </c>
      <c r="N24" s="7"/>
    </row>
    <row r="25" spans="1:14" ht="23.2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25670</v>
      </c>
      <c r="L25" s="104">
        <f>SUM(L4:L24)</f>
        <v>30325</v>
      </c>
      <c r="M25" s="104">
        <f>SUM(M4:M24)</f>
        <v>55995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80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7534</v>
      </c>
      <c r="E6" s="67"/>
      <c r="F6" s="68">
        <v>7194</v>
      </c>
      <c r="G6" s="69"/>
      <c r="H6" s="68">
        <v>8996</v>
      </c>
      <c r="I6" s="70"/>
      <c r="J6" s="68">
        <f aca="true" t="shared" si="0" ref="J6:J18">F6+H6</f>
        <v>16190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5432</v>
      </c>
      <c r="E7" s="73"/>
      <c r="F7" s="74">
        <v>5826</v>
      </c>
      <c r="G7" s="75"/>
      <c r="H7" s="74">
        <v>6659</v>
      </c>
      <c r="I7" s="67"/>
      <c r="J7" s="68">
        <f t="shared" si="0"/>
        <v>12485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974</v>
      </c>
      <c r="E8" s="136"/>
      <c r="F8" s="133">
        <v>1046</v>
      </c>
      <c r="G8" s="134"/>
      <c r="H8" s="135">
        <v>1143</v>
      </c>
      <c r="I8" s="136"/>
      <c r="J8" s="133">
        <f t="shared" si="0"/>
        <v>2189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663</v>
      </c>
      <c r="E9" s="136"/>
      <c r="F9" s="133">
        <v>827</v>
      </c>
      <c r="G9" s="134"/>
      <c r="H9" s="135">
        <v>939</v>
      </c>
      <c r="I9" s="136"/>
      <c r="J9" s="133">
        <f t="shared" si="0"/>
        <v>1766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1668</v>
      </c>
      <c r="E10" s="84"/>
      <c r="F10" s="86">
        <v>1912</v>
      </c>
      <c r="G10" s="83"/>
      <c r="H10" s="86">
        <v>2249</v>
      </c>
      <c r="I10" s="82"/>
      <c r="J10" s="85">
        <f t="shared" si="0"/>
        <v>4161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1409</v>
      </c>
      <c r="E11" s="84"/>
      <c r="F11" s="86">
        <v>1522</v>
      </c>
      <c r="G11" s="83"/>
      <c r="H11" s="86">
        <v>1784</v>
      </c>
      <c r="I11" s="82"/>
      <c r="J11" s="85">
        <f t="shared" si="0"/>
        <v>3306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90</v>
      </c>
      <c r="I12" s="136"/>
      <c r="J12" s="133">
        <f t="shared" si="0"/>
        <v>156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625</v>
      </c>
      <c r="E13" s="73"/>
      <c r="F13" s="74">
        <v>698</v>
      </c>
      <c r="G13" s="75"/>
      <c r="H13" s="74">
        <v>824</v>
      </c>
      <c r="I13" s="67"/>
      <c r="J13" s="68">
        <f t="shared" si="0"/>
        <v>1522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1000</v>
      </c>
      <c r="E14" s="73"/>
      <c r="F14" s="74">
        <v>1090</v>
      </c>
      <c r="G14" s="75"/>
      <c r="H14" s="74">
        <v>1290</v>
      </c>
      <c r="I14" s="67"/>
      <c r="J14" s="68">
        <f t="shared" si="0"/>
        <v>2380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413</v>
      </c>
      <c r="G15" s="75"/>
      <c r="H15" s="74">
        <v>490</v>
      </c>
      <c r="I15" s="67"/>
      <c r="J15" s="68">
        <f t="shared" si="0"/>
        <v>903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89</v>
      </c>
      <c r="G16" s="75"/>
      <c r="H16" s="74">
        <v>104</v>
      </c>
      <c r="I16" s="67"/>
      <c r="J16" s="68">
        <f t="shared" si="0"/>
        <v>193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520</v>
      </c>
      <c r="E18" s="73"/>
      <c r="F18" s="74">
        <v>548</v>
      </c>
      <c r="G18" s="75"/>
      <c r="H18" s="74">
        <v>491</v>
      </c>
      <c r="I18" s="67"/>
      <c r="J18" s="74">
        <f t="shared" si="0"/>
        <v>1039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18562</v>
      </c>
      <c r="E19" s="91"/>
      <c r="F19" s="92">
        <f>SUM(F6+F7+F10+F11+F13+F14+F15+F16+F17+F18)</f>
        <v>19294</v>
      </c>
      <c r="G19" s="93"/>
      <c r="H19" s="92">
        <f>SUM(H6+H7+H10+H11+H13+H14+H15+H16+H17+H18)</f>
        <v>22892</v>
      </c>
      <c r="I19" s="94"/>
      <c r="J19" s="92">
        <f>SUM(J6+J7+J10+J11+J13+J14+J15+J16+J17+J18)</f>
        <v>42186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465</v>
      </c>
      <c r="E20" s="87"/>
      <c r="F20" s="88">
        <v>487</v>
      </c>
      <c r="G20" s="87"/>
      <c r="H20" s="88">
        <v>593</v>
      </c>
      <c r="I20" s="87"/>
      <c r="J20" s="86">
        <f>SUM(F20:I20)</f>
        <v>1080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465</v>
      </c>
      <c r="E21" s="95"/>
      <c r="F21" s="96">
        <f>F20</f>
        <v>487</v>
      </c>
      <c r="G21" s="95"/>
      <c r="H21" s="96">
        <f>H20</f>
        <v>593</v>
      </c>
      <c r="I21" s="95"/>
      <c r="J21" s="97">
        <f>SUM(F21:I21)</f>
        <v>1080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523</v>
      </c>
      <c r="E22" s="87"/>
      <c r="F22" s="88">
        <v>538</v>
      </c>
      <c r="G22" s="87"/>
      <c r="H22" s="88">
        <v>672</v>
      </c>
      <c r="I22" s="87"/>
      <c r="J22" s="86">
        <f>SUM(F22:I22)</f>
        <v>1210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868</v>
      </c>
      <c r="E23" s="87"/>
      <c r="F23" s="89">
        <v>960</v>
      </c>
      <c r="G23" s="87"/>
      <c r="H23" s="89">
        <v>1095</v>
      </c>
      <c r="I23" s="87"/>
      <c r="J23" s="86">
        <f>SUM(F23:I23)</f>
        <v>2055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1391</v>
      </c>
      <c r="E24" s="95"/>
      <c r="F24" s="96">
        <f>F22+F23</f>
        <v>1498</v>
      </c>
      <c r="G24" s="95"/>
      <c r="H24" s="96">
        <f>H22+H23</f>
        <v>1767</v>
      </c>
      <c r="I24" s="95"/>
      <c r="J24" s="92">
        <f>F24+H24</f>
        <v>3265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501</v>
      </c>
      <c r="E25" s="87"/>
      <c r="F25" s="88">
        <v>547</v>
      </c>
      <c r="G25" s="87"/>
      <c r="H25" s="88">
        <v>630</v>
      </c>
      <c r="I25" s="87"/>
      <c r="J25" s="90">
        <f>SUM(F25:I25)</f>
        <v>1177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323</v>
      </c>
      <c r="E26" s="87"/>
      <c r="F26" s="88">
        <v>384</v>
      </c>
      <c r="G26" s="87"/>
      <c r="H26" s="88">
        <v>369</v>
      </c>
      <c r="I26" s="87"/>
      <c r="J26" s="86">
        <f>SUM(F26:I26)</f>
        <v>753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824</v>
      </c>
      <c r="E27" s="95"/>
      <c r="F27" s="96">
        <f>F25+F26</f>
        <v>931</v>
      </c>
      <c r="G27" s="95"/>
      <c r="H27" s="96">
        <f>H25+H26</f>
        <v>999</v>
      </c>
      <c r="I27" s="95"/>
      <c r="J27" s="92">
        <f>F27+H27</f>
        <v>1930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1168</v>
      </c>
      <c r="E28" s="87"/>
      <c r="F28" s="88">
        <v>1188</v>
      </c>
      <c r="G28" s="87"/>
      <c r="H28" s="88">
        <v>1401</v>
      </c>
      <c r="I28" s="87"/>
      <c r="J28" s="90">
        <f>SUM(F28:I28)</f>
        <v>2589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326</v>
      </c>
      <c r="G29" s="87"/>
      <c r="H29" s="88">
        <v>368</v>
      </c>
      <c r="I29" s="87"/>
      <c r="J29" s="86">
        <f>SUM(F29:I29)</f>
        <v>694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1476</v>
      </c>
      <c r="E30" s="95"/>
      <c r="F30" s="96">
        <f>F28+F29</f>
        <v>1514</v>
      </c>
      <c r="G30" s="95"/>
      <c r="H30" s="96">
        <f>H28+H29</f>
        <v>1769</v>
      </c>
      <c r="I30" s="95"/>
      <c r="J30" s="92">
        <f>F30+H30</f>
        <v>3283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462</v>
      </c>
      <c r="E31" s="87"/>
      <c r="F31" s="88">
        <v>522</v>
      </c>
      <c r="G31" s="87"/>
      <c r="H31" s="88">
        <v>628</v>
      </c>
      <c r="I31" s="87"/>
      <c r="J31" s="90">
        <f>SUM(F31:I31)</f>
        <v>1150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313</v>
      </c>
      <c r="E32" s="87"/>
      <c r="F32" s="88">
        <v>386</v>
      </c>
      <c r="G32" s="87"/>
      <c r="H32" s="88">
        <v>428</v>
      </c>
      <c r="I32" s="87"/>
      <c r="J32" s="86">
        <f>SUM(F32:I32)</f>
        <v>814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775</v>
      </c>
      <c r="E33" s="95"/>
      <c r="F33" s="96">
        <f>F31+F32</f>
        <v>908</v>
      </c>
      <c r="G33" s="95"/>
      <c r="H33" s="96">
        <f>H31+H32</f>
        <v>1056</v>
      </c>
      <c r="I33" s="95"/>
      <c r="J33" s="92">
        <f>F33+H33</f>
        <v>1964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486</v>
      </c>
      <c r="E34" s="87"/>
      <c r="F34" s="88">
        <v>565</v>
      </c>
      <c r="G34" s="87"/>
      <c r="H34" s="88">
        <v>651</v>
      </c>
      <c r="I34" s="87"/>
      <c r="J34" s="90">
        <f>SUM(F34:I34)</f>
        <v>1216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424</v>
      </c>
      <c r="E35" s="87"/>
      <c r="F35" s="88">
        <v>465</v>
      </c>
      <c r="G35" s="87"/>
      <c r="H35" s="88">
        <v>573</v>
      </c>
      <c r="I35" s="87"/>
      <c r="J35" s="86">
        <f>SUM(F35:I35)</f>
        <v>1038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910</v>
      </c>
      <c r="E36" s="95"/>
      <c r="F36" s="96">
        <f>F34+F35</f>
        <v>1030</v>
      </c>
      <c r="G36" s="95"/>
      <c r="H36" s="96">
        <f>H34+H35</f>
        <v>1224</v>
      </c>
      <c r="I36" s="95"/>
      <c r="J36" s="92">
        <f>F36+H36</f>
        <v>2254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24403</v>
      </c>
      <c r="E37" s="144"/>
      <c r="F37" s="143">
        <f>F19+F21+F24+F27+F30+F33+F36</f>
        <v>25662</v>
      </c>
      <c r="G37" s="144"/>
      <c r="H37" s="143">
        <f>H19+H21+H24+H27+H30+H33+H36</f>
        <v>30300</v>
      </c>
      <c r="I37" s="144"/>
      <c r="J37" s="143">
        <f>J19+J21+J24+J27+J30+J33+J36</f>
        <v>55962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E24" sqref="E24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80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30</v>
      </c>
      <c r="M4" s="57">
        <f aca="true" t="shared" si="0" ref="M4:M20">SUM(K4+L4)</f>
        <v>32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33</v>
      </c>
      <c r="L5" s="41">
        <v>179</v>
      </c>
      <c r="M5" s="57">
        <f t="shared" si="0"/>
        <v>212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150</v>
      </c>
      <c r="L6" s="41">
        <v>590</v>
      </c>
      <c r="M6" s="57">
        <f t="shared" si="0"/>
        <v>740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539</v>
      </c>
      <c r="L7" s="41">
        <v>1349</v>
      </c>
      <c r="M7" s="57">
        <f t="shared" si="0"/>
        <v>1888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1197</v>
      </c>
      <c r="L8" s="41">
        <v>2086</v>
      </c>
      <c r="M8" s="57">
        <f t="shared" si="0"/>
        <v>3283</v>
      </c>
      <c r="N8" s="8"/>
    </row>
    <row r="9" spans="1:14" ht="22.5" customHeight="1">
      <c r="A9" s="15"/>
      <c r="B9" s="102">
        <f>C9+E9+G9</f>
        <v>25662</v>
      </c>
      <c r="C9" s="25">
        <v>3086</v>
      </c>
      <c r="D9" s="51">
        <f>SUM(C9/B9)</f>
        <v>0.12025563089392877</v>
      </c>
      <c r="E9" s="46">
        <v>15139</v>
      </c>
      <c r="F9" s="52">
        <f>SUM(E9/B9)</f>
        <v>0.5899384303639623</v>
      </c>
      <c r="G9" s="2">
        <v>7437</v>
      </c>
      <c r="H9" s="53">
        <f>SUM(G9/B9)</f>
        <v>0.28980593874210897</v>
      </c>
      <c r="I9" s="6"/>
      <c r="J9" s="105" t="s">
        <v>34</v>
      </c>
      <c r="K9" s="41">
        <v>1726</v>
      </c>
      <c r="L9" s="41">
        <v>2432</v>
      </c>
      <c r="M9" s="57">
        <f t="shared" si="0"/>
        <v>4158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1847</v>
      </c>
      <c r="L10" s="41">
        <v>2454</v>
      </c>
      <c r="M10" s="57">
        <f t="shared" si="0"/>
        <v>4301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1943</v>
      </c>
      <c r="L11" s="41">
        <v>2413</v>
      </c>
      <c r="M11" s="57">
        <f t="shared" si="0"/>
        <v>4356</v>
      </c>
      <c r="N11" s="8"/>
    </row>
    <row r="12" spans="1:14" ht="22.5" customHeight="1">
      <c r="A12" s="15"/>
      <c r="B12" s="102">
        <f>C12+E12+G12</f>
        <v>30300</v>
      </c>
      <c r="C12" s="25">
        <v>2953</v>
      </c>
      <c r="D12" s="51">
        <f>SUM(C12/B12)</f>
        <v>0.09745874587458746</v>
      </c>
      <c r="E12" s="46">
        <v>15814</v>
      </c>
      <c r="F12" s="52">
        <f>SUM(E12/B12)</f>
        <v>0.5219141914191419</v>
      </c>
      <c r="G12" s="37">
        <v>11533</v>
      </c>
      <c r="H12" s="53">
        <f>SUM(G12/B12)</f>
        <v>0.3806270627062706</v>
      </c>
      <c r="I12" s="6"/>
      <c r="J12" s="106" t="s">
        <v>37</v>
      </c>
      <c r="K12" s="42">
        <v>2295</v>
      </c>
      <c r="L12" s="42">
        <v>2589</v>
      </c>
      <c r="M12" s="58">
        <f t="shared" si="0"/>
        <v>4884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2398</v>
      </c>
      <c r="L13" s="42">
        <v>2445</v>
      </c>
      <c r="M13" s="58">
        <f t="shared" si="0"/>
        <v>4843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1820</v>
      </c>
      <c r="L14" s="42">
        <v>1795</v>
      </c>
      <c r="M14" s="58">
        <f t="shared" si="0"/>
        <v>3615</v>
      </c>
      <c r="N14" s="8"/>
    </row>
    <row r="15" spans="1:14" ht="22.5" customHeight="1">
      <c r="A15" s="15"/>
      <c r="B15" s="103">
        <f>C15+E15+G15</f>
        <v>55962</v>
      </c>
      <c r="C15" s="25">
        <f>SUM(C9:C13)</f>
        <v>6039</v>
      </c>
      <c r="D15" s="54">
        <f>SUM(C15/B15)</f>
        <v>0.10791251206175619</v>
      </c>
      <c r="E15" s="49">
        <f>SUM(E9:E13)</f>
        <v>30953</v>
      </c>
      <c r="F15" s="55">
        <f>SUM(E15/B15)</f>
        <v>0.553107465780351</v>
      </c>
      <c r="G15" s="4">
        <f>SUM(G9:G13)</f>
        <v>18970</v>
      </c>
      <c r="H15" s="56">
        <f>SUM(G15/B15)</f>
        <v>0.33898002215789286</v>
      </c>
      <c r="I15" s="18"/>
      <c r="J15" s="106" t="s">
        <v>40</v>
      </c>
      <c r="K15" s="42">
        <v>1404</v>
      </c>
      <c r="L15" s="42">
        <v>1488</v>
      </c>
      <c r="M15" s="58">
        <f t="shared" si="0"/>
        <v>2892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1239</v>
      </c>
      <c r="L16" s="42">
        <v>1395</v>
      </c>
      <c r="M16" s="58">
        <f t="shared" si="0"/>
        <v>2634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1433</v>
      </c>
      <c r="L17" s="42">
        <v>1423</v>
      </c>
      <c r="M17" s="58">
        <f t="shared" si="0"/>
        <v>2856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1380</v>
      </c>
      <c r="L18" s="42">
        <v>1331</v>
      </c>
      <c r="M18" s="58">
        <f t="shared" si="0"/>
        <v>2711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1036</v>
      </c>
      <c r="L19" s="42">
        <v>1064</v>
      </c>
      <c r="M19" s="58">
        <f t="shared" si="0"/>
        <v>2100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968</v>
      </c>
      <c r="L20" s="42">
        <v>1104</v>
      </c>
      <c r="M20" s="58">
        <f t="shared" si="0"/>
        <v>2072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1166</v>
      </c>
      <c r="L21" s="42">
        <v>1180</v>
      </c>
      <c r="M21" s="58">
        <f>SUM(K21:L21)</f>
        <v>2346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1151</v>
      </c>
      <c r="L22" s="59">
        <v>1128</v>
      </c>
      <c r="M22" s="60">
        <f>SUM(K22:L22)</f>
        <v>2279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1036</v>
      </c>
      <c r="L23" s="59">
        <v>965</v>
      </c>
      <c r="M23" s="60">
        <f>SUM(K23+L23)</f>
        <v>2001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899</v>
      </c>
      <c r="L24" s="59">
        <v>860</v>
      </c>
      <c r="M24" s="60">
        <f>SUM(K24+L24)</f>
        <v>1759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25662</v>
      </c>
      <c r="L25" s="104">
        <f>SUM(L4:L24)</f>
        <v>30300</v>
      </c>
      <c r="M25" s="104">
        <f>SUM(M4:M24)</f>
        <v>55962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M11" sqref="M1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81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7533</v>
      </c>
      <c r="E6" s="67"/>
      <c r="F6" s="68">
        <v>7192</v>
      </c>
      <c r="G6" s="69"/>
      <c r="H6" s="68">
        <v>8992</v>
      </c>
      <c r="I6" s="70"/>
      <c r="J6" s="68">
        <f aca="true" t="shared" si="0" ref="J6:J18">F6+H6</f>
        <v>16184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5435</v>
      </c>
      <c r="E7" s="73"/>
      <c r="F7" s="74">
        <v>5822</v>
      </c>
      <c r="G7" s="75"/>
      <c r="H7" s="74">
        <v>6656</v>
      </c>
      <c r="I7" s="67"/>
      <c r="J7" s="68">
        <f t="shared" si="0"/>
        <v>12478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974</v>
      </c>
      <c r="E8" s="136"/>
      <c r="F8" s="133">
        <v>1044</v>
      </c>
      <c r="G8" s="134"/>
      <c r="H8" s="135">
        <v>1139</v>
      </c>
      <c r="I8" s="136"/>
      <c r="J8" s="133">
        <f t="shared" si="0"/>
        <v>2183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664</v>
      </c>
      <c r="E9" s="136"/>
      <c r="F9" s="133">
        <v>827</v>
      </c>
      <c r="G9" s="134"/>
      <c r="H9" s="135">
        <v>938</v>
      </c>
      <c r="I9" s="136"/>
      <c r="J9" s="133">
        <f t="shared" si="0"/>
        <v>1765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1672</v>
      </c>
      <c r="E10" s="84"/>
      <c r="F10" s="86">
        <v>1918</v>
      </c>
      <c r="G10" s="83"/>
      <c r="H10" s="86">
        <v>2256</v>
      </c>
      <c r="I10" s="82"/>
      <c r="J10" s="85">
        <f t="shared" si="0"/>
        <v>4174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1411</v>
      </c>
      <c r="E11" s="84"/>
      <c r="F11" s="86">
        <v>1519</v>
      </c>
      <c r="G11" s="83"/>
      <c r="H11" s="86">
        <v>1788</v>
      </c>
      <c r="I11" s="82"/>
      <c r="J11" s="85">
        <f t="shared" si="0"/>
        <v>3307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90</v>
      </c>
      <c r="I12" s="136"/>
      <c r="J12" s="133">
        <f t="shared" si="0"/>
        <v>156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623</v>
      </c>
      <c r="E13" s="73"/>
      <c r="F13" s="74">
        <v>694</v>
      </c>
      <c r="G13" s="75"/>
      <c r="H13" s="74">
        <v>819</v>
      </c>
      <c r="I13" s="67"/>
      <c r="J13" s="68">
        <f t="shared" si="0"/>
        <v>1513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997</v>
      </c>
      <c r="E14" s="73"/>
      <c r="F14" s="74">
        <v>1091</v>
      </c>
      <c r="G14" s="75"/>
      <c r="H14" s="74">
        <v>1284</v>
      </c>
      <c r="I14" s="67"/>
      <c r="J14" s="68">
        <f t="shared" si="0"/>
        <v>2375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301</v>
      </c>
      <c r="E15" s="73"/>
      <c r="F15" s="74">
        <v>413</v>
      </c>
      <c r="G15" s="75"/>
      <c r="H15" s="74">
        <v>488</v>
      </c>
      <c r="I15" s="67"/>
      <c r="J15" s="68">
        <f t="shared" si="0"/>
        <v>901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88</v>
      </c>
      <c r="G16" s="75"/>
      <c r="H16" s="74">
        <v>104</v>
      </c>
      <c r="I16" s="67"/>
      <c r="J16" s="68">
        <f t="shared" si="0"/>
        <v>192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521</v>
      </c>
      <c r="E18" s="73"/>
      <c r="F18" s="74">
        <v>547</v>
      </c>
      <c r="G18" s="75"/>
      <c r="H18" s="74">
        <v>494</v>
      </c>
      <c r="I18" s="67"/>
      <c r="J18" s="74">
        <f t="shared" si="0"/>
        <v>1041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18568</v>
      </c>
      <c r="E19" s="91"/>
      <c r="F19" s="92">
        <f>SUM(F6+F7+F10+F11+F13+F14+F15+F16+F17+F18)</f>
        <v>19286</v>
      </c>
      <c r="G19" s="93"/>
      <c r="H19" s="92">
        <f>SUM(H6+H7+H10+H11+H13+H14+H15+H16+H17+H18)</f>
        <v>22886</v>
      </c>
      <c r="I19" s="94"/>
      <c r="J19" s="92">
        <f>SUM(J6+J7+J10+J11+J13+J14+J15+J16+J17+J18)</f>
        <v>42172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465</v>
      </c>
      <c r="E20" s="87"/>
      <c r="F20" s="88">
        <v>487</v>
      </c>
      <c r="G20" s="87"/>
      <c r="H20" s="88">
        <v>594</v>
      </c>
      <c r="I20" s="87"/>
      <c r="J20" s="86">
        <f>SUM(F20:I20)</f>
        <v>1081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465</v>
      </c>
      <c r="E21" s="95"/>
      <c r="F21" s="96">
        <f>F20</f>
        <v>487</v>
      </c>
      <c r="G21" s="95"/>
      <c r="H21" s="96">
        <f>H20</f>
        <v>594</v>
      </c>
      <c r="I21" s="95"/>
      <c r="J21" s="97">
        <f>SUM(F21:I21)</f>
        <v>1081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523</v>
      </c>
      <c r="E22" s="87"/>
      <c r="F22" s="88">
        <v>538</v>
      </c>
      <c r="G22" s="87"/>
      <c r="H22" s="88">
        <v>672</v>
      </c>
      <c r="I22" s="87"/>
      <c r="J22" s="86">
        <f>SUM(F22:I22)</f>
        <v>1210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866</v>
      </c>
      <c r="E23" s="87"/>
      <c r="F23" s="89">
        <v>957</v>
      </c>
      <c r="G23" s="87"/>
      <c r="H23" s="89">
        <v>1093</v>
      </c>
      <c r="I23" s="87"/>
      <c r="J23" s="86">
        <f>SUM(F23:I23)</f>
        <v>2050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1389</v>
      </c>
      <c r="E24" s="95"/>
      <c r="F24" s="96">
        <f>F22+F23</f>
        <v>1495</v>
      </c>
      <c r="G24" s="95"/>
      <c r="H24" s="96">
        <f>H22+H23</f>
        <v>1765</v>
      </c>
      <c r="I24" s="95"/>
      <c r="J24" s="92">
        <f>F24+H24</f>
        <v>3260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499</v>
      </c>
      <c r="E25" s="87"/>
      <c r="F25" s="88">
        <v>542</v>
      </c>
      <c r="G25" s="87"/>
      <c r="H25" s="88">
        <v>628</v>
      </c>
      <c r="I25" s="87"/>
      <c r="J25" s="90">
        <f>SUM(F25:I25)</f>
        <v>1170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381</v>
      </c>
      <c r="G26" s="87"/>
      <c r="H26" s="88">
        <v>369</v>
      </c>
      <c r="I26" s="87"/>
      <c r="J26" s="86">
        <f>SUM(F26:I26)</f>
        <v>750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821</v>
      </c>
      <c r="E27" s="95"/>
      <c r="F27" s="96">
        <f>F25+F26</f>
        <v>923</v>
      </c>
      <c r="G27" s="95"/>
      <c r="H27" s="96">
        <f>H25+H26</f>
        <v>997</v>
      </c>
      <c r="I27" s="95"/>
      <c r="J27" s="92">
        <f>F27+H27</f>
        <v>1920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1171</v>
      </c>
      <c r="E28" s="87"/>
      <c r="F28" s="88">
        <v>1185</v>
      </c>
      <c r="G28" s="87"/>
      <c r="H28" s="88">
        <v>1403</v>
      </c>
      <c r="I28" s="87"/>
      <c r="J28" s="90">
        <f>SUM(F28:I28)</f>
        <v>2588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326</v>
      </c>
      <c r="G29" s="87"/>
      <c r="H29" s="88">
        <v>369</v>
      </c>
      <c r="I29" s="87"/>
      <c r="J29" s="86">
        <f>SUM(F29:I29)</f>
        <v>695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1479</v>
      </c>
      <c r="E30" s="95"/>
      <c r="F30" s="96">
        <f>F28+F29</f>
        <v>1511</v>
      </c>
      <c r="G30" s="95"/>
      <c r="H30" s="96">
        <f>H28+H29</f>
        <v>1772</v>
      </c>
      <c r="I30" s="95"/>
      <c r="J30" s="92">
        <f>F30+H30</f>
        <v>3283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462</v>
      </c>
      <c r="E31" s="87"/>
      <c r="F31" s="88">
        <v>519</v>
      </c>
      <c r="G31" s="87"/>
      <c r="H31" s="88">
        <v>628</v>
      </c>
      <c r="I31" s="87"/>
      <c r="J31" s="90">
        <f>SUM(F31:I31)</f>
        <v>1147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312</v>
      </c>
      <c r="E32" s="87"/>
      <c r="F32" s="88">
        <v>387</v>
      </c>
      <c r="G32" s="87"/>
      <c r="H32" s="88">
        <v>426</v>
      </c>
      <c r="I32" s="87"/>
      <c r="J32" s="86">
        <f>SUM(F32:I32)</f>
        <v>813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774</v>
      </c>
      <c r="E33" s="95"/>
      <c r="F33" s="96">
        <f>F31+F32</f>
        <v>906</v>
      </c>
      <c r="G33" s="95"/>
      <c r="H33" s="96">
        <f>H31+H32</f>
        <v>1054</v>
      </c>
      <c r="I33" s="95"/>
      <c r="J33" s="92">
        <f>F33+H33</f>
        <v>1960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487</v>
      </c>
      <c r="E34" s="87"/>
      <c r="F34" s="88">
        <v>564</v>
      </c>
      <c r="G34" s="87"/>
      <c r="H34" s="88">
        <v>650</v>
      </c>
      <c r="I34" s="87"/>
      <c r="J34" s="90">
        <f>SUM(F34:I34)</f>
        <v>1214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424</v>
      </c>
      <c r="E35" s="87"/>
      <c r="F35" s="88">
        <v>464</v>
      </c>
      <c r="G35" s="87"/>
      <c r="H35" s="88">
        <v>573</v>
      </c>
      <c r="I35" s="87"/>
      <c r="J35" s="86">
        <f>SUM(F35:I35)</f>
        <v>1037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911</v>
      </c>
      <c r="E36" s="95"/>
      <c r="F36" s="96">
        <f>F34+F35</f>
        <v>1028</v>
      </c>
      <c r="G36" s="95"/>
      <c r="H36" s="96">
        <f>H34+H35</f>
        <v>1223</v>
      </c>
      <c r="I36" s="95"/>
      <c r="J36" s="92">
        <f>F36+H36</f>
        <v>2251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24407</v>
      </c>
      <c r="E37" s="144"/>
      <c r="F37" s="143">
        <f>F19+F21+F24+F27+F30+F33+F36</f>
        <v>25636</v>
      </c>
      <c r="G37" s="144"/>
      <c r="H37" s="143">
        <f>H19+H21+H24+H27+H30+H33+H36</f>
        <v>30291</v>
      </c>
      <c r="I37" s="144"/>
      <c r="J37" s="143">
        <f>J19+J21+J24+J27+J30+J33+J36</f>
        <v>55927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3.2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3.25" customHeight="1">
      <c r="A4" s="15"/>
      <c r="B4" s="117" t="s">
        <v>81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30</v>
      </c>
      <c r="M4" s="57">
        <f aca="true" t="shared" si="0" ref="M4:M20">SUM(K4+L4)</f>
        <v>32</v>
      </c>
      <c r="N4" s="8"/>
    </row>
    <row r="5" spans="1:14" ht="23.2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34</v>
      </c>
      <c r="L5" s="41">
        <v>179</v>
      </c>
      <c r="M5" s="57">
        <f t="shared" si="0"/>
        <v>213</v>
      </c>
      <c r="N5" s="8"/>
    </row>
    <row r="6" spans="1:14" ht="23.2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151</v>
      </c>
      <c r="L6" s="41">
        <v>603</v>
      </c>
      <c r="M6" s="57">
        <f t="shared" si="0"/>
        <v>754</v>
      </c>
      <c r="N6" s="8"/>
    </row>
    <row r="7" spans="1:14" ht="23.2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536</v>
      </c>
      <c r="L7" s="41">
        <v>1345</v>
      </c>
      <c r="M7" s="57">
        <f t="shared" si="0"/>
        <v>1881</v>
      </c>
      <c r="N7" s="8"/>
    </row>
    <row r="8" spans="1:14" ht="23.2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1203</v>
      </c>
      <c r="L8" s="41">
        <v>2086</v>
      </c>
      <c r="M8" s="57">
        <f t="shared" si="0"/>
        <v>3289</v>
      </c>
      <c r="N8" s="8"/>
    </row>
    <row r="9" spans="1:14" ht="23.25" customHeight="1">
      <c r="A9" s="15"/>
      <c r="B9" s="102">
        <f>C9+E9+G9</f>
        <v>25636</v>
      </c>
      <c r="C9" s="25">
        <v>3061</v>
      </c>
      <c r="D9" s="51">
        <f>SUM(C9/B9)</f>
        <v>0.11940240287096271</v>
      </c>
      <c r="E9" s="46">
        <v>15138</v>
      </c>
      <c r="F9" s="52">
        <f>SUM(E9/B9)</f>
        <v>0.5904977375565611</v>
      </c>
      <c r="G9" s="2">
        <v>7437</v>
      </c>
      <c r="H9" s="53">
        <f>SUM(G9/B9)</f>
        <v>0.2900998595724762</v>
      </c>
      <c r="I9" s="6"/>
      <c r="J9" s="105" t="s">
        <v>34</v>
      </c>
      <c r="K9" s="41">
        <v>1725</v>
      </c>
      <c r="L9" s="41">
        <v>2422</v>
      </c>
      <c r="M9" s="57">
        <f t="shared" si="0"/>
        <v>4147</v>
      </c>
      <c r="N9" s="8"/>
    </row>
    <row r="10" spans="1:14" ht="23.2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1842</v>
      </c>
      <c r="L10" s="41">
        <v>2458</v>
      </c>
      <c r="M10" s="57">
        <f t="shared" si="0"/>
        <v>4300</v>
      </c>
      <c r="N10" s="8"/>
    </row>
    <row r="11" spans="1:14" ht="23.2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1944</v>
      </c>
      <c r="L11" s="41">
        <v>2417</v>
      </c>
      <c r="M11" s="57">
        <f t="shared" si="0"/>
        <v>4361</v>
      </c>
      <c r="N11" s="8"/>
    </row>
    <row r="12" spans="1:14" ht="23.25" customHeight="1">
      <c r="A12" s="15"/>
      <c r="B12" s="102">
        <f>C12+E12+G12</f>
        <v>30291</v>
      </c>
      <c r="C12" s="25">
        <v>2955</v>
      </c>
      <c r="D12" s="51">
        <f>SUM(C12/B12)</f>
        <v>0.09755372883034565</v>
      </c>
      <c r="E12" s="46">
        <v>15796</v>
      </c>
      <c r="F12" s="52">
        <f>SUM(E12/B12)</f>
        <v>0.5214750255851573</v>
      </c>
      <c r="G12" s="37">
        <v>11540</v>
      </c>
      <c r="H12" s="53">
        <f>SUM(G12/B12)</f>
        <v>0.380971245584497</v>
      </c>
      <c r="I12" s="6"/>
      <c r="J12" s="106" t="s">
        <v>37</v>
      </c>
      <c r="K12" s="42">
        <v>2318</v>
      </c>
      <c r="L12" s="42">
        <v>2600</v>
      </c>
      <c r="M12" s="58">
        <f t="shared" si="0"/>
        <v>4918</v>
      </c>
      <c r="N12" s="8"/>
    </row>
    <row r="13" spans="1:14" ht="23.2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2384</v>
      </c>
      <c r="L13" s="42">
        <v>2437</v>
      </c>
      <c r="M13" s="58">
        <f t="shared" si="0"/>
        <v>4821</v>
      </c>
      <c r="N13" s="8"/>
    </row>
    <row r="14" spans="1:14" ht="23.2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1807</v>
      </c>
      <c r="L14" s="42">
        <v>1777</v>
      </c>
      <c r="M14" s="58">
        <f t="shared" si="0"/>
        <v>3584</v>
      </c>
      <c r="N14" s="8"/>
    </row>
    <row r="15" spans="1:14" ht="23.25" customHeight="1">
      <c r="A15" s="15"/>
      <c r="B15" s="103">
        <f>C15+E15+G15</f>
        <v>55927</v>
      </c>
      <c r="C15" s="25">
        <f>SUM(C9:C13)</f>
        <v>6016</v>
      </c>
      <c r="D15" s="54">
        <f>SUM(C15/B15)</f>
        <v>0.10756879503638672</v>
      </c>
      <c r="E15" s="49">
        <f>SUM(E9:E13)</f>
        <v>30934</v>
      </c>
      <c r="F15" s="55">
        <f>SUM(E15/B15)</f>
        <v>0.5531138805943462</v>
      </c>
      <c r="G15" s="4">
        <f>SUM(G9:G13)</f>
        <v>18977</v>
      </c>
      <c r="H15" s="56">
        <f>SUM(G15/B15)</f>
        <v>0.3393173243692671</v>
      </c>
      <c r="I15" s="18"/>
      <c r="J15" s="106" t="s">
        <v>40</v>
      </c>
      <c r="K15" s="42">
        <v>1401</v>
      </c>
      <c r="L15" s="42">
        <v>1490</v>
      </c>
      <c r="M15" s="58">
        <f t="shared" si="0"/>
        <v>2891</v>
      </c>
      <c r="N15" s="8"/>
    </row>
    <row r="16" spans="1:14" ht="23.2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1234</v>
      </c>
      <c r="L16" s="42">
        <v>1388</v>
      </c>
      <c r="M16" s="58">
        <f t="shared" si="0"/>
        <v>2622</v>
      </c>
      <c r="N16" s="8"/>
    </row>
    <row r="17" spans="1:14" ht="23.2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1435</v>
      </c>
      <c r="L17" s="42">
        <v>1431</v>
      </c>
      <c r="M17" s="58">
        <f t="shared" si="0"/>
        <v>2866</v>
      </c>
      <c r="N17" s="7"/>
    </row>
    <row r="18" spans="1:14" ht="23.2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1377</v>
      </c>
      <c r="L18" s="42">
        <v>1337</v>
      </c>
      <c r="M18" s="58">
        <f t="shared" si="0"/>
        <v>2714</v>
      </c>
      <c r="N18" s="7"/>
    </row>
    <row r="19" spans="1:14" ht="23.2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1034</v>
      </c>
      <c r="L19" s="42">
        <v>1058</v>
      </c>
      <c r="M19" s="58">
        <f t="shared" si="0"/>
        <v>2092</v>
      </c>
      <c r="N19" s="7"/>
    </row>
    <row r="20" spans="1:14" ht="23.2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963</v>
      </c>
      <c r="L20" s="42">
        <v>1096</v>
      </c>
      <c r="M20" s="58">
        <f t="shared" si="0"/>
        <v>2059</v>
      </c>
      <c r="N20" s="7"/>
    </row>
    <row r="21" spans="1:14" ht="23.2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1185</v>
      </c>
      <c r="L21" s="42">
        <v>1182</v>
      </c>
      <c r="M21" s="58">
        <f>SUM(K21:L21)</f>
        <v>2367</v>
      </c>
      <c r="N21" s="7"/>
    </row>
    <row r="22" spans="1:14" ht="23.2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1138</v>
      </c>
      <c r="L22" s="59">
        <v>1128</v>
      </c>
      <c r="M22" s="60">
        <f>SUM(K22:L22)</f>
        <v>2266</v>
      </c>
      <c r="N22" s="7"/>
    </row>
    <row r="23" spans="1:14" ht="23.2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1029</v>
      </c>
      <c r="L23" s="59">
        <v>965</v>
      </c>
      <c r="M23" s="60">
        <f>SUM(K23+L23)</f>
        <v>1994</v>
      </c>
      <c r="N23" s="7"/>
    </row>
    <row r="24" spans="1:14" ht="23.2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894</v>
      </c>
      <c r="L24" s="59">
        <v>862</v>
      </c>
      <c r="M24" s="60">
        <f>SUM(K24+L24)</f>
        <v>1756</v>
      </c>
      <c r="N24" s="7"/>
    </row>
    <row r="25" spans="1:14" ht="23.2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25636</v>
      </c>
      <c r="L25" s="104">
        <f>SUM(L4:L24)</f>
        <v>30291</v>
      </c>
      <c r="M25" s="104">
        <f>SUM(M4:M24)</f>
        <v>55927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N21" sqref="N2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82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7531</v>
      </c>
      <c r="E6" s="67"/>
      <c r="F6" s="68">
        <v>7190</v>
      </c>
      <c r="G6" s="69"/>
      <c r="H6" s="68">
        <v>8977</v>
      </c>
      <c r="I6" s="70"/>
      <c r="J6" s="68">
        <f aca="true" t="shared" si="0" ref="J6:J18">F6+H6</f>
        <v>16167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5441</v>
      </c>
      <c r="E7" s="73"/>
      <c r="F7" s="74">
        <v>5833</v>
      </c>
      <c r="G7" s="75"/>
      <c r="H7" s="74">
        <v>6655</v>
      </c>
      <c r="I7" s="67"/>
      <c r="J7" s="68">
        <f t="shared" si="0"/>
        <v>12488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975</v>
      </c>
      <c r="E8" s="136"/>
      <c r="F8" s="133">
        <v>1049</v>
      </c>
      <c r="G8" s="134"/>
      <c r="H8" s="135">
        <v>1139</v>
      </c>
      <c r="I8" s="136"/>
      <c r="J8" s="133">
        <f t="shared" si="0"/>
        <v>2188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665</v>
      </c>
      <c r="E9" s="136"/>
      <c r="F9" s="133">
        <v>826</v>
      </c>
      <c r="G9" s="134"/>
      <c r="H9" s="135">
        <v>939</v>
      </c>
      <c r="I9" s="136"/>
      <c r="J9" s="133">
        <f t="shared" si="0"/>
        <v>1765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1669</v>
      </c>
      <c r="E10" s="84"/>
      <c r="F10" s="86">
        <v>1916</v>
      </c>
      <c r="G10" s="83"/>
      <c r="H10" s="86">
        <v>2253</v>
      </c>
      <c r="I10" s="82"/>
      <c r="J10" s="85">
        <f t="shared" si="0"/>
        <v>4169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1406</v>
      </c>
      <c r="E11" s="84"/>
      <c r="F11" s="86">
        <v>1516</v>
      </c>
      <c r="G11" s="83"/>
      <c r="H11" s="86">
        <v>1782</v>
      </c>
      <c r="I11" s="82"/>
      <c r="J11" s="85">
        <f t="shared" si="0"/>
        <v>3298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91</v>
      </c>
      <c r="I12" s="136"/>
      <c r="J12" s="133">
        <f t="shared" si="0"/>
        <v>157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621</v>
      </c>
      <c r="E13" s="73"/>
      <c r="F13" s="74">
        <v>689</v>
      </c>
      <c r="G13" s="75"/>
      <c r="H13" s="74">
        <v>815</v>
      </c>
      <c r="I13" s="67"/>
      <c r="J13" s="68">
        <f t="shared" si="0"/>
        <v>1504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999</v>
      </c>
      <c r="E14" s="73"/>
      <c r="F14" s="74">
        <v>1086</v>
      </c>
      <c r="G14" s="75"/>
      <c r="H14" s="74">
        <v>1283</v>
      </c>
      <c r="I14" s="67"/>
      <c r="J14" s="68">
        <f t="shared" si="0"/>
        <v>2369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301</v>
      </c>
      <c r="E15" s="73"/>
      <c r="F15" s="74">
        <v>414</v>
      </c>
      <c r="G15" s="75"/>
      <c r="H15" s="74">
        <v>490</v>
      </c>
      <c r="I15" s="67"/>
      <c r="J15" s="68">
        <f t="shared" si="0"/>
        <v>904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88</v>
      </c>
      <c r="G16" s="75"/>
      <c r="H16" s="74">
        <v>104</v>
      </c>
      <c r="I16" s="67"/>
      <c r="J16" s="68">
        <f t="shared" si="0"/>
        <v>192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519</v>
      </c>
      <c r="E18" s="73"/>
      <c r="F18" s="74">
        <v>543</v>
      </c>
      <c r="G18" s="75"/>
      <c r="H18" s="74">
        <v>490</v>
      </c>
      <c r="I18" s="67"/>
      <c r="J18" s="74">
        <f t="shared" si="0"/>
        <v>1033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18562</v>
      </c>
      <c r="E19" s="91"/>
      <c r="F19" s="92">
        <f>SUM(F6+F7+F10+F11+F13+F14+F15+F16+F17+F18)</f>
        <v>19277</v>
      </c>
      <c r="G19" s="93"/>
      <c r="H19" s="92">
        <f>SUM(H6+H7+H10+H11+H13+H14+H15+H16+H17+H18)</f>
        <v>22854</v>
      </c>
      <c r="I19" s="94"/>
      <c r="J19" s="92">
        <f>SUM(J6+J7+J10+J11+J13+J14+J15+J16+J17+J18)</f>
        <v>42131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464</v>
      </c>
      <c r="E20" s="87"/>
      <c r="F20" s="88">
        <v>485</v>
      </c>
      <c r="G20" s="87"/>
      <c r="H20" s="88">
        <v>595</v>
      </c>
      <c r="I20" s="87"/>
      <c r="J20" s="86">
        <f>SUM(F20:I20)</f>
        <v>1080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464</v>
      </c>
      <c r="E21" s="95"/>
      <c r="F21" s="96">
        <f>F20</f>
        <v>485</v>
      </c>
      <c r="G21" s="95"/>
      <c r="H21" s="96">
        <f>H20</f>
        <v>595</v>
      </c>
      <c r="I21" s="95"/>
      <c r="J21" s="97">
        <f>SUM(F21:I21)</f>
        <v>1080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522</v>
      </c>
      <c r="E22" s="87"/>
      <c r="F22" s="88">
        <v>539</v>
      </c>
      <c r="G22" s="87"/>
      <c r="H22" s="88">
        <v>665</v>
      </c>
      <c r="I22" s="87"/>
      <c r="J22" s="86">
        <f>SUM(F22:I22)</f>
        <v>1204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868</v>
      </c>
      <c r="E23" s="87"/>
      <c r="F23" s="89">
        <v>954</v>
      </c>
      <c r="G23" s="87"/>
      <c r="H23" s="89">
        <v>1093</v>
      </c>
      <c r="I23" s="87"/>
      <c r="J23" s="86">
        <f>SUM(F23:I23)</f>
        <v>2047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1390</v>
      </c>
      <c r="E24" s="95"/>
      <c r="F24" s="96">
        <f>F22+F23</f>
        <v>1493</v>
      </c>
      <c r="G24" s="95"/>
      <c r="H24" s="96">
        <f>H22+H23</f>
        <v>1758</v>
      </c>
      <c r="I24" s="95"/>
      <c r="J24" s="92">
        <f>F24+H24</f>
        <v>3251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498</v>
      </c>
      <c r="E25" s="87"/>
      <c r="F25" s="88">
        <v>540</v>
      </c>
      <c r="G25" s="87"/>
      <c r="H25" s="88">
        <v>627</v>
      </c>
      <c r="I25" s="87"/>
      <c r="J25" s="90">
        <f>SUM(F25:I25)</f>
        <v>1167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382</v>
      </c>
      <c r="G26" s="87"/>
      <c r="H26" s="88">
        <v>370</v>
      </c>
      <c r="I26" s="87"/>
      <c r="J26" s="86">
        <f>SUM(F26:I26)</f>
        <v>752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820</v>
      </c>
      <c r="E27" s="95"/>
      <c r="F27" s="96">
        <f>F25+F26</f>
        <v>922</v>
      </c>
      <c r="G27" s="95"/>
      <c r="H27" s="96">
        <f>H25+H26</f>
        <v>997</v>
      </c>
      <c r="I27" s="95"/>
      <c r="J27" s="92">
        <f>F27+H27</f>
        <v>1919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1172</v>
      </c>
      <c r="E28" s="87"/>
      <c r="F28" s="88">
        <v>1186</v>
      </c>
      <c r="G28" s="87"/>
      <c r="H28" s="88">
        <v>1402</v>
      </c>
      <c r="I28" s="87"/>
      <c r="J28" s="90">
        <f>SUM(F28:I28)</f>
        <v>2588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325</v>
      </c>
      <c r="G29" s="87"/>
      <c r="H29" s="88">
        <v>370</v>
      </c>
      <c r="I29" s="87"/>
      <c r="J29" s="86">
        <f>SUM(F29:I29)</f>
        <v>695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1480</v>
      </c>
      <c r="E30" s="95"/>
      <c r="F30" s="96">
        <f>F28+F29</f>
        <v>1511</v>
      </c>
      <c r="G30" s="95"/>
      <c r="H30" s="96">
        <f>H28+H29</f>
        <v>1772</v>
      </c>
      <c r="I30" s="95"/>
      <c r="J30" s="92">
        <f>F30+H30</f>
        <v>3283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462</v>
      </c>
      <c r="E31" s="87"/>
      <c r="F31" s="88">
        <v>519</v>
      </c>
      <c r="G31" s="87"/>
      <c r="H31" s="88">
        <v>627</v>
      </c>
      <c r="I31" s="87"/>
      <c r="J31" s="90">
        <f>SUM(F31:I31)</f>
        <v>1146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312</v>
      </c>
      <c r="E32" s="87"/>
      <c r="F32" s="88">
        <v>387</v>
      </c>
      <c r="G32" s="87"/>
      <c r="H32" s="88">
        <v>424</v>
      </c>
      <c r="I32" s="87"/>
      <c r="J32" s="86">
        <f>SUM(F32:I32)</f>
        <v>811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774</v>
      </c>
      <c r="E33" s="95"/>
      <c r="F33" s="96">
        <f>F31+F32</f>
        <v>906</v>
      </c>
      <c r="G33" s="95"/>
      <c r="H33" s="96">
        <f>H31+H32</f>
        <v>1051</v>
      </c>
      <c r="I33" s="95"/>
      <c r="J33" s="92">
        <f>F33+H33</f>
        <v>1957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487</v>
      </c>
      <c r="E34" s="87"/>
      <c r="F34" s="88">
        <v>563</v>
      </c>
      <c r="G34" s="87"/>
      <c r="H34" s="88">
        <v>648</v>
      </c>
      <c r="I34" s="87"/>
      <c r="J34" s="90">
        <f>SUM(F34:I34)</f>
        <v>1211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422</v>
      </c>
      <c r="E35" s="87"/>
      <c r="F35" s="88">
        <v>462</v>
      </c>
      <c r="G35" s="87"/>
      <c r="H35" s="88">
        <v>572</v>
      </c>
      <c r="I35" s="87"/>
      <c r="J35" s="86">
        <f>SUM(F35:I35)</f>
        <v>1034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909</v>
      </c>
      <c r="E36" s="95"/>
      <c r="F36" s="96">
        <f>F34+F35</f>
        <v>1025</v>
      </c>
      <c r="G36" s="95"/>
      <c r="H36" s="96">
        <f>H34+H35</f>
        <v>1220</v>
      </c>
      <c r="I36" s="95"/>
      <c r="J36" s="92">
        <f>F36+H36</f>
        <v>2245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24399</v>
      </c>
      <c r="E37" s="144"/>
      <c r="F37" s="143">
        <f>F19+F21+F24+F27+F30+F33+F36</f>
        <v>25619</v>
      </c>
      <c r="G37" s="144"/>
      <c r="H37" s="143">
        <f>H19+H21+H24+H27+H30+H33+H36</f>
        <v>30247</v>
      </c>
      <c r="I37" s="144"/>
      <c r="J37" s="143">
        <f>J19+J21+J24+J27+J30+J33+J36</f>
        <v>55866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3">
      <selection activeCell="G28" sqref="G2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82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28</v>
      </c>
      <c r="M4" s="57">
        <f aca="true" t="shared" si="0" ref="M4:M20">SUM(K4+L4)</f>
        <v>30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35</v>
      </c>
      <c r="L5" s="41">
        <v>186</v>
      </c>
      <c r="M5" s="57">
        <f t="shared" si="0"/>
        <v>221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157</v>
      </c>
      <c r="L6" s="41">
        <v>593</v>
      </c>
      <c r="M6" s="57">
        <f t="shared" si="0"/>
        <v>750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537</v>
      </c>
      <c r="L7" s="41">
        <v>1344</v>
      </c>
      <c r="M7" s="57">
        <f t="shared" si="0"/>
        <v>1881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1201</v>
      </c>
      <c r="L8" s="41">
        <v>2081</v>
      </c>
      <c r="M8" s="57">
        <f t="shared" si="0"/>
        <v>3282</v>
      </c>
      <c r="N8" s="8"/>
    </row>
    <row r="9" spans="1:14" ht="22.5" customHeight="1">
      <c r="A9" s="15"/>
      <c r="B9" s="102">
        <f>C9+E9+G9</f>
        <v>25619</v>
      </c>
      <c r="C9" s="25">
        <v>3054</v>
      </c>
      <c r="D9" s="51">
        <f>SUM(C9/B9)</f>
        <v>0.1192084000156134</v>
      </c>
      <c r="E9" s="46">
        <v>15132</v>
      </c>
      <c r="F9" s="52">
        <f>SUM(E9/B9)</f>
        <v>0.5906553729653773</v>
      </c>
      <c r="G9" s="2">
        <v>7433</v>
      </c>
      <c r="H9" s="53">
        <f>SUM(G9/B9)</f>
        <v>0.2901362270190093</v>
      </c>
      <c r="I9" s="6"/>
      <c r="J9" s="105" t="s">
        <v>34</v>
      </c>
      <c r="K9" s="41">
        <v>1725</v>
      </c>
      <c r="L9" s="41">
        <v>2418</v>
      </c>
      <c r="M9" s="57">
        <f t="shared" si="0"/>
        <v>4143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1848</v>
      </c>
      <c r="L10" s="41">
        <v>2469</v>
      </c>
      <c r="M10" s="57">
        <f t="shared" si="0"/>
        <v>4317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1928</v>
      </c>
      <c r="L11" s="41">
        <v>2413</v>
      </c>
      <c r="M11" s="57">
        <f t="shared" si="0"/>
        <v>4341</v>
      </c>
      <c r="N11" s="8"/>
    </row>
    <row r="12" spans="1:14" ht="22.5" customHeight="1">
      <c r="A12" s="15"/>
      <c r="B12" s="102">
        <f>C12+E12+G12</f>
        <v>30247</v>
      </c>
      <c r="C12" s="25">
        <v>2951</v>
      </c>
      <c r="D12" s="51">
        <f>SUM(C12/B12)</f>
        <v>0.09756339471683143</v>
      </c>
      <c r="E12" s="46">
        <v>15764</v>
      </c>
      <c r="F12" s="52">
        <f>SUM(E12/B12)</f>
        <v>0.5211756537838463</v>
      </c>
      <c r="G12" s="37">
        <v>11532</v>
      </c>
      <c r="H12" s="53">
        <f>SUM(G12/B12)</f>
        <v>0.38126095149932226</v>
      </c>
      <c r="I12" s="6"/>
      <c r="J12" s="106" t="s">
        <v>37</v>
      </c>
      <c r="K12" s="42">
        <v>2350</v>
      </c>
      <c r="L12" s="42">
        <v>2608</v>
      </c>
      <c r="M12" s="58">
        <f t="shared" si="0"/>
        <v>4958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2363</v>
      </c>
      <c r="L13" s="42">
        <v>2425</v>
      </c>
      <c r="M13" s="58">
        <f t="shared" si="0"/>
        <v>4788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1804</v>
      </c>
      <c r="L14" s="42">
        <v>1762</v>
      </c>
      <c r="M14" s="58">
        <f t="shared" si="0"/>
        <v>3566</v>
      </c>
      <c r="N14" s="8"/>
    </row>
    <row r="15" spans="1:14" ht="22.5" customHeight="1">
      <c r="A15" s="15"/>
      <c r="B15" s="103">
        <f>C15+E15+G15</f>
        <v>55866</v>
      </c>
      <c r="C15" s="25">
        <f>SUM(C9:C13)</f>
        <v>6005</v>
      </c>
      <c r="D15" s="54">
        <f>SUM(C15/B15)</f>
        <v>0.10748934951491068</v>
      </c>
      <c r="E15" s="49">
        <f>SUM(E9:E13)</f>
        <v>30896</v>
      </c>
      <c r="F15" s="55">
        <f>SUM(E15/B15)</f>
        <v>0.553037625747324</v>
      </c>
      <c r="G15" s="4">
        <f>SUM(G9:G13)</f>
        <v>18965</v>
      </c>
      <c r="H15" s="56">
        <f>SUM(G15/B15)</f>
        <v>0.33947302473776536</v>
      </c>
      <c r="I15" s="18"/>
      <c r="J15" s="106" t="s">
        <v>40</v>
      </c>
      <c r="K15" s="42">
        <v>1397</v>
      </c>
      <c r="L15" s="42">
        <v>1498</v>
      </c>
      <c r="M15" s="58">
        <f t="shared" si="0"/>
        <v>2895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1237</v>
      </c>
      <c r="L16" s="42">
        <v>1372</v>
      </c>
      <c r="M16" s="58">
        <f t="shared" si="0"/>
        <v>2609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1425</v>
      </c>
      <c r="L17" s="42">
        <v>1435</v>
      </c>
      <c r="M17" s="58">
        <f t="shared" si="0"/>
        <v>2860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1379</v>
      </c>
      <c r="L18" s="42">
        <v>1334</v>
      </c>
      <c r="M18" s="58">
        <f t="shared" si="0"/>
        <v>2713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1020</v>
      </c>
      <c r="L19" s="42">
        <v>1056</v>
      </c>
      <c r="M19" s="58">
        <f t="shared" si="0"/>
        <v>2076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960</v>
      </c>
      <c r="L20" s="42">
        <v>1100</v>
      </c>
      <c r="M20" s="58">
        <f t="shared" si="0"/>
        <v>2060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1197</v>
      </c>
      <c r="L21" s="42">
        <v>1174</v>
      </c>
      <c r="M21" s="58">
        <f>SUM(K21:L21)</f>
        <v>2371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1131</v>
      </c>
      <c r="L22" s="59">
        <v>1126</v>
      </c>
      <c r="M22" s="60">
        <f>SUM(K22:L22)</f>
        <v>2257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1026</v>
      </c>
      <c r="L23" s="59">
        <v>960</v>
      </c>
      <c r="M23" s="60">
        <f>SUM(K23+L23)</f>
        <v>1986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897</v>
      </c>
      <c r="L24" s="59">
        <v>865</v>
      </c>
      <c r="M24" s="60">
        <f>SUM(K24+L24)</f>
        <v>1762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25619</v>
      </c>
      <c r="L25" s="104">
        <f>SUM(L4:L24)</f>
        <v>30247</v>
      </c>
      <c r="M25" s="104">
        <f>SUM(M4:M24)</f>
        <v>55866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O9" sqref="O9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86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7522</v>
      </c>
      <c r="E6" s="67"/>
      <c r="F6" s="68">
        <v>7185</v>
      </c>
      <c r="G6" s="69"/>
      <c r="H6" s="68">
        <v>8965</v>
      </c>
      <c r="I6" s="70"/>
      <c r="J6" s="68">
        <f aca="true" t="shared" si="0" ref="J6:J18">F6+H6</f>
        <v>16150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5441</v>
      </c>
      <c r="E7" s="73"/>
      <c r="F7" s="74">
        <v>5833</v>
      </c>
      <c r="G7" s="75"/>
      <c r="H7" s="74">
        <v>6660</v>
      </c>
      <c r="I7" s="67"/>
      <c r="J7" s="68">
        <f t="shared" si="0"/>
        <v>12493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975</v>
      </c>
      <c r="E8" s="136"/>
      <c r="F8" s="133">
        <v>1048</v>
      </c>
      <c r="G8" s="134"/>
      <c r="H8" s="135">
        <v>1142</v>
      </c>
      <c r="I8" s="136"/>
      <c r="J8" s="133">
        <f t="shared" si="0"/>
        <v>2190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664</v>
      </c>
      <c r="E9" s="136"/>
      <c r="F9" s="133">
        <v>825</v>
      </c>
      <c r="G9" s="134"/>
      <c r="H9" s="135">
        <v>939</v>
      </c>
      <c r="I9" s="136"/>
      <c r="J9" s="133">
        <f t="shared" si="0"/>
        <v>1764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1667</v>
      </c>
      <c r="E10" s="84"/>
      <c r="F10" s="86">
        <v>1917</v>
      </c>
      <c r="G10" s="83"/>
      <c r="H10" s="86">
        <v>2251</v>
      </c>
      <c r="I10" s="82"/>
      <c r="J10" s="85">
        <f t="shared" si="0"/>
        <v>4168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1406</v>
      </c>
      <c r="E11" s="84"/>
      <c r="F11" s="86">
        <v>1516</v>
      </c>
      <c r="G11" s="83"/>
      <c r="H11" s="86">
        <v>1781</v>
      </c>
      <c r="I11" s="82"/>
      <c r="J11" s="85">
        <f t="shared" si="0"/>
        <v>3297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91</v>
      </c>
      <c r="I12" s="136"/>
      <c r="J12" s="133">
        <f t="shared" si="0"/>
        <v>157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620</v>
      </c>
      <c r="E13" s="73"/>
      <c r="F13" s="74">
        <v>687</v>
      </c>
      <c r="G13" s="75"/>
      <c r="H13" s="74">
        <v>812</v>
      </c>
      <c r="I13" s="67"/>
      <c r="J13" s="68">
        <f t="shared" si="0"/>
        <v>1499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998</v>
      </c>
      <c r="E14" s="73"/>
      <c r="F14" s="74">
        <v>1084</v>
      </c>
      <c r="G14" s="75"/>
      <c r="H14" s="74">
        <v>1276</v>
      </c>
      <c r="I14" s="67"/>
      <c r="J14" s="68">
        <f t="shared" si="0"/>
        <v>2360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416</v>
      </c>
      <c r="G15" s="75"/>
      <c r="H15" s="74">
        <v>488</v>
      </c>
      <c r="I15" s="67"/>
      <c r="J15" s="68">
        <f t="shared" si="0"/>
        <v>904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88</v>
      </c>
      <c r="G16" s="75"/>
      <c r="H16" s="74">
        <v>104</v>
      </c>
      <c r="I16" s="67"/>
      <c r="J16" s="68">
        <f t="shared" si="0"/>
        <v>192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520</v>
      </c>
      <c r="E18" s="73"/>
      <c r="F18" s="74">
        <v>543</v>
      </c>
      <c r="G18" s="75"/>
      <c r="H18" s="74">
        <v>489</v>
      </c>
      <c r="I18" s="67"/>
      <c r="J18" s="74">
        <f t="shared" si="0"/>
        <v>1032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18548</v>
      </c>
      <c r="E19" s="91"/>
      <c r="F19" s="92">
        <f>SUM(F6+F7+F10+F11+F13+F14+F15+F16+F17+F18)</f>
        <v>19271</v>
      </c>
      <c r="G19" s="93"/>
      <c r="H19" s="92">
        <f>SUM(H6+H7+H10+H11+H13+H14+H15+H16+H17+H18)</f>
        <v>22831</v>
      </c>
      <c r="I19" s="94"/>
      <c r="J19" s="92">
        <f>SUM(J6+J7+J10+J11+J13+J14+J15+J16+J17+J18)</f>
        <v>42102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461</v>
      </c>
      <c r="E20" s="87"/>
      <c r="F20" s="88">
        <v>482</v>
      </c>
      <c r="G20" s="87"/>
      <c r="H20" s="88">
        <v>592</v>
      </c>
      <c r="I20" s="87"/>
      <c r="J20" s="86">
        <f>SUM(F20:I20)</f>
        <v>1074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461</v>
      </c>
      <c r="E21" s="95"/>
      <c r="F21" s="96">
        <f>F20</f>
        <v>482</v>
      </c>
      <c r="G21" s="95"/>
      <c r="H21" s="96">
        <f>H20</f>
        <v>592</v>
      </c>
      <c r="I21" s="95"/>
      <c r="J21" s="97">
        <f>SUM(F21:I21)</f>
        <v>1074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522</v>
      </c>
      <c r="E22" s="87"/>
      <c r="F22" s="88">
        <v>538</v>
      </c>
      <c r="G22" s="87"/>
      <c r="H22" s="88">
        <v>664</v>
      </c>
      <c r="I22" s="87"/>
      <c r="J22" s="86">
        <f>SUM(F22:I22)</f>
        <v>1202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869</v>
      </c>
      <c r="E23" s="87"/>
      <c r="F23" s="89">
        <v>954</v>
      </c>
      <c r="G23" s="87"/>
      <c r="H23" s="89">
        <v>1095</v>
      </c>
      <c r="I23" s="87"/>
      <c r="J23" s="86">
        <f>SUM(F23:I23)</f>
        <v>2049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1391</v>
      </c>
      <c r="E24" s="95"/>
      <c r="F24" s="96">
        <f>F22+F23</f>
        <v>1492</v>
      </c>
      <c r="G24" s="95"/>
      <c r="H24" s="96">
        <f>H22+H23</f>
        <v>1759</v>
      </c>
      <c r="I24" s="95"/>
      <c r="J24" s="92">
        <f>F24+H24</f>
        <v>3251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499</v>
      </c>
      <c r="E25" s="87"/>
      <c r="F25" s="88">
        <v>540</v>
      </c>
      <c r="G25" s="87"/>
      <c r="H25" s="88">
        <v>626</v>
      </c>
      <c r="I25" s="87"/>
      <c r="J25" s="90">
        <f>SUM(F25:I25)</f>
        <v>1166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383</v>
      </c>
      <c r="G26" s="87"/>
      <c r="H26" s="88">
        <v>372</v>
      </c>
      <c r="I26" s="87"/>
      <c r="J26" s="86">
        <f>SUM(F26:I26)</f>
        <v>755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821</v>
      </c>
      <c r="E27" s="95"/>
      <c r="F27" s="96">
        <f>F25+F26</f>
        <v>923</v>
      </c>
      <c r="G27" s="95"/>
      <c r="H27" s="96">
        <f>H25+H26</f>
        <v>998</v>
      </c>
      <c r="I27" s="95"/>
      <c r="J27" s="92">
        <f>F27+H27</f>
        <v>1921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1172</v>
      </c>
      <c r="E28" s="87"/>
      <c r="F28" s="88">
        <v>1182</v>
      </c>
      <c r="G28" s="87"/>
      <c r="H28" s="88">
        <v>1400</v>
      </c>
      <c r="I28" s="87"/>
      <c r="J28" s="90">
        <f>SUM(F28:I28)</f>
        <v>2582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309</v>
      </c>
      <c r="E29" s="87"/>
      <c r="F29" s="88">
        <v>323</v>
      </c>
      <c r="G29" s="87"/>
      <c r="H29" s="88">
        <v>369</v>
      </c>
      <c r="I29" s="87"/>
      <c r="J29" s="86">
        <f>SUM(F29:I29)</f>
        <v>692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1481</v>
      </c>
      <c r="E30" s="95"/>
      <c r="F30" s="96">
        <f>F28+F29</f>
        <v>1505</v>
      </c>
      <c r="G30" s="95"/>
      <c r="H30" s="96">
        <f>H28+H29</f>
        <v>1769</v>
      </c>
      <c r="I30" s="95"/>
      <c r="J30" s="92">
        <f>F30+H30</f>
        <v>3274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517</v>
      </c>
      <c r="G31" s="87"/>
      <c r="H31" s="88">
        <v>623</v>
      </c>
      <c r="I31" s="87"/>
      <c r="J31" s="90">
        <f>SUM(F31:I31)</f>
        <v>1140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313</v>
      </c>
      <c r="E32" s="87"/>
      <c r="F32" s="88">
        <v>387</v>
      </c>
      <c r="G32" s="87"/>
      <c r="H32" s="88">
        <v>425</v>
      </c>
      <c r="I32" s="87"/>
      <c r="J32" s="86">
        <f>SUM(F32:I32)</f>
        <v>812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773</v>
      </c>
      <c r="E33" s="95"/>
      <c r="F33" s="96">
        <f>F31+F32</f>
        <v>904</v>
      </c>
      <c r="G33" s="95"/>
      <c r="H33" s="96">
        <f>H31+H32</f>
        <v>1048</v>
      </c>
      <c r="I33" s="95"/>
      <c r="J33" s="92">
        <f>F33+H33</f>
        <v>1952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487</v>
      </c>
      <c r="E34" s="87"/>
      <c r="F34" s="88">
        <v>561</v>
      </c>
      <c r="G34" s="87"/>
      <c r="H34" s="88">
        <v>649</v>
      </c>
      <c r="I34" s="87"/>
      <c r="J34" s="90">
        <f>SUM(F34:I34)</f>
        <v>1210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423</v>
      </c>
      <c r="E35" s="87"/>
      <c r="F35" s="88">
        <v>462</v>
      </c>
      <c r="G35" s="87"/>
      <c r="H35" s="88">
        <v>572</v>
      </c>
      <c r="I35" s="87"/>
      <c r="J35" s="86">
        <f>SUM(F35:I35)</f>
        <v>1034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910</v>
      </c>
      <c r="E36" s="95"/>
      <c r="F36" s="96">
        <f>F34+F35</f>
        <v>1023</v>
      </c>
      <c r="G36" s="95"/>
      <c r="H36" s="96">
        <f>H34+H35</f>
        <v>1221</v>
      </c>
      <c r="I36" s="95"/>
      <c r="J36" s="92">
        <f>F36+H36</f>
        <v>2244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24385</v>
      </c>
      <c r="E37" s="144"/>
      <c r="F37" s="143">
        <f>F19+F21+F24+F27+F30+F33+F36</f>
        <v>25600</v>
      </c>
      <c r="G37" s="144"/>
      <c r="H37" s="143">
        <f>H19+H21+H24+H27+H30+H33+H36</f>
        <v>30218</v>
      </c>
      <c r="I37" s="144"/>
      <c r="J37" s="143">
        <f>J19+J21+J24+J27+J30+J33+J36</f>
        <v>55818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86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26</v>
      </c>
      <c r="M4" s="57">
        <f aca="true" t="shared" si="0" ref="M4:M20">SUM(K4+L4)</f>
        <v>28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37</v>
      </c>
      <c r="L5" s="41">
        <v>186</v>
      </c>
      <c r="M5" s="57">
        <f t="shared" si="0"/>
        <v>223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159</v>
      </c>
      <c r="L6" s="41">
        <v>598</v>
      </c>
      <c r="M6" s="57">
        <f t="shared" si="0"/>
        <v>757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533</v>
      </c>
      <c r="L7" s="41">
        <v>1342</v>
      </c>
      <c r="M7" s="57">
        <f t="shared" si="0"/>
        <v>1875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1205</v>
      </c>
      <c r="L8" s="41">
        <v>2081</v>
      </c>
      <c r="M8" s="57">
        <f t="shared" si="0"/>
        <v>3286</v>
      </c>
      <c r="N8" s="8"/>
    </row>
    <row r="9" spans="1:14" ht="22.5" customHeight="1">
      <c r="A9" s="15"/>
      <c r="B9" s="102">
        <f>C9+E9+G9</f>
        <v>25600</v>
      </c>
      <c r="C9" s="25">
        <v>3049</v>
      </c>
      <c r="D9" s="51">
        <f>SUM(C9/B9)</f>
        <v>0.1191015625</v>
      </c>
      <c r="E9" s="46">
        <v>15126</v>
      </c>
      <c r="F9" s="52">
        <f>SUM(E9/B9)</f>
        <v>0.590859375</v>
      </c>
      <c r="G9" s="2">
        <v>7425</v>
      </c>
      <c r="H9" s="53">
        <f>SUM(G9/B9)</f>
        <v>0.2900390625</v>
      </c>
      <c r="I9" s="6"/>
      <c r="J9" s="105" t="s">
        <v>34</v>
      </c>
      <c r="K9" s="41">
        <v>1709</v>
      </c>
      <c r="L9" s="41">
        <v>2415</v>
      </c>
      <c r="M9" s="57">
        <f t="shared" si="0"/>
        <v>4124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1851</v>
      </c>
      <c r="L10" s="41">
        <v>2460</v>
      </c>
      <c r="M10" s="57">
        <f t="shared" si="0"/>
        <v>4311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1929</v>
      </c>
      <c r="L11" s="41">
        <v>2416</v>
      </c>
      <c r="M11" s="57">
        <f t="shared" si="0"/>
        <v>4345</v>
      </c>
      <c r="N11" s="8"/>
    </row>
    <row r="12" spans="1:14" ht="22.5" customHeight="1">
      <c r="A12" s="15"/>
      <c r="B12" s="102">
        <f>C12+E12+G12</f>
        <v>30218</v>
      </c>
      <c r="C12" s="25">
        <v>2947</v>
      </c>
      <c r="D12" s="51">
        <f>SUM(C12/B12)</f>
        <v>0.09752465417962804</v>
      </c>
      <c r="E12" s="46">
        <v>15747</v>
      </c>
      <c r="F12" s="52">
        <f>SUM(E12/B12)</f>
        <v>0.5211132437619962</v>
      </c>
      <c r="G12" s="37">
        <v>11524</v>
      </c>
      <c r="H12" s="53">
        <f>SUM(G12/B12)</f>
        <v>0.3813621020583758</v>
      </c>
      <c r="I12" s="6"/>
      <c r="J12" s="106" t="s">
        <v>37</v>
      </c>
      <c r="K12" s="42">
        <v>2351</v>
      </c>
      <c r="L12" s="42">
        <v>2628</v>
      </c>
      <c r="M12" s="58">
        <f t="shared" si="0"/>
        <v>4979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2360</v>
      </c>
      <c r="L13" s="42">
        <v>2408</v>
      </c>
      <c r="M13" s="58">
        <f t="shared" si="0"/>
        <v>4768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1797</v>
      </c>
      <c r="L14" s="42">
        <v>1756</v>
      </c>
      <c r="M14" s="58">
        <f t="shared" si="0"/>
        <v>3553</v>
      </c>
      <c r="N14" s="8"/>
    </row>
    <row r="15" spans="1:14" ht="22.5" customHeight="1">
      <c r="A15" s="15"/>
      <c r="B15" s="103">
        <f>C15+E15+G15</f>
        <v>55818</v>
      </c>
      <c r="C15" s="25">
        <f>SUM(C9:C13)</f>
        <v>5996</v>
      </c>
      <c r="D15" s="54">
        <f>SUM(C15/B15)</f>
        <v>0.10742054534379591</v>
      </c>
      <c r="E15" s="49">
        <f>SUM(E9:E13)</f>
        <v>30873</v>
      </c>
      <c r="F15" s="55">
        <f>SUM(E15/B15)</f>
        <v>0.5531011501666129</v>
      </c>
      <c r="G15" s="4">
        <f>SUM(G9:G13)</f>
        <v>18949</v>
      </c>
      <c r="H15" s="56">
        <f>SUM(G15/B15)</f>
        <v>0.33947830448959115</v>
      </c>
      <c r="I15" s="18"/>
      <c r="J15" s="106" t="s">
        <v>40</v>
      </c>
      <c r="K15" s="42">
        <v>1391</v>
      </c>
      <c r="L15" s="42">
        <v>1496</v>
      </c>
      <c r="M15" s="58">
        <f t="shared" si="0"/>
        <v>2887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1239</v>
      </c>
      <c r="L16" s="42">
        <v>1354</v>
      </c>
      <c r="M16" s="58">
        <f t="shared" si="0"/>
        <v>2593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1424</v>
      </c>
      <c r="L17" s="42">
        <v>1450</v>
      </c>
      <c r="M17" s="58">
        <f t="shared" si="0"/>
        <v>2874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1375</v>
      </c>
      <c r="L18" s="42">
        <v>1326</v>
      </c>
      <c r="M18" s="58">
        <f t="shared" si="0"/>
        <v>2701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1026</v>
      </c>
      <c r="L19" s="42">
        <v>1052</v>
      </c>
      <c r="M19" s="58">
        <f t="shared" si="0"/>
        <v>2078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956</v>
      </c>
      <c r="L20" s="42">
        <v>1101</v>
      </c>
      <c r="M20" s="58">
        <f t="shared" si="0"/>
        <v>2057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1207</v>
      </c>
      <c r="L21" s="42">
        <v>1176</v>
      </c>
      <c r="M21" s="58">
        <f>SUM(K21:L21)</f>
        <v>2383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1131</v>
      </c>
      <c r="L22" s="59">
        <v>1123</v>
      </c>
      <c r="M22" s="60">
        <f>SUM(K22:L22)</f>
        <v>2254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1026</v>
      </c>
      <c r="L23" s="59">
        <v>955</v>
      </c>
      <c r="M23" s="60">
        <f>SUM(K23+L23)</f>
        <v>1981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892</v>
      </c>
      <c r="L24" s="59">
        <v>869</v>
      </c>
      <c r="M24" s="60">
        <f>SUM(K24+L24)</f>
        <v>1761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25600</v>
      </c>
      <c r="L25" s="104">
        <f>SUM(L4:L24)</f>
        <v>30218</v>
      </c>
      <c r="M25" s="104">
        <f>SUM(M4:M24)</f>
        <v>55818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83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7517</v>
      </c>
      <c r="E6" s="67"/>
      <c r="F6" s="68">
        <v>7185</v>
      </c>
      <c r="G6" s="69"/>
      <c r="H6" s="68">
        <v>8966</v>
      </c>
      <c r="I6" s="70"/>
      <c r="J6" s="68">
        <f aca="true" t="shared" si="0" ref="J6:J18">F6+H6</f>
        <v>16151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5434</v>
      </c>
      <c r="E7" s="73"/>
      <c r="F7" s="74">
        <v>5824</v>
      </c>
      <c r="G7" s="75"/>
      <c r="H7" s="74">
        <v>6635</v>
      </c>
      <c r="I7" s="67"/>
      <c r="J7" s="68">
        <f t="shared" si="0"/>
        <v>12459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977</v>
      </c>
      <c r="E8" s="136"/>
      <c r="F8" s="133">
        <v>1049</v>
      </c>
      <c r="G8" s="134"/>
      <c r="H8" s="135">
        <v>1140</v>
      </c>
      <c r="I8" s="136"/>
      <c r="J8" s="133">
        <f t="shared" si="0"/>
        <v>2189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664</v>
      </c>
      <c r="E9" s="136"/>
      <c r="F9" s="133">
        <v>824</v>
      </c>
      <c r="G9" s="134"/>
      <c r="H9" s="135">
        <v>934</v>
      </c>
      <c r="I9" s="136"/>
      <c r="J9" s="133">
        <f t="shared" si="0"/>
        <v>1758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1662</v>
      </c>
      <c r="E10" s="84"/>
      <c r="F10" s="86">
        <v>1913</v>
      </c>
      <c r="G10" s="83"/>
      <c r="H10" s="86">
        <v>2244</v>
      </c>
      <c r="I10" s="82"/>
      <c r="J10" s="85">
        <f t="shared" si="0"/>
        <v>4157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1405</v>
      </c>
      <c r="E11" s="84"/>
      <c r="F11" s="86">
        <v>1516</v>
      </c>
      <c r="G11" s="83"/>
      <c r="H11" s="86">
        <v>1776</v>
      </c>
      <c r="I11" s="82"/>
      <c r="J11" s="85">
        <f t="shared" si="0"/>
        <v>3292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91</v>
      </c>
      <c r="I12" s="136"/>
      <c r="J12" s="133">
        <f t="shared" si="0"/>
        <v>157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619</v>
      </c>
      <c r="E13" s="73"/>
      <c r="F13" s="74">
        <v>685</v>
      </c>
      <c r="G13" s="75"/>
      <c r="H13" s="74">
        <v>809</v>
      </c>
      <c r="I13" s="67"/>
      <c r="J13" s="68">
        <f t="shared" si="0"/>
        <v>1494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998</v>
      </c>
      <c r="E14" s="73"/>
      <c r="F14" s="74">
        <v>1084</v>
      </c>
      <c r="G14" s="75"/>
      <c r="H14" s="74">
        <v>1276</v>
      </c>
      <c r="I14" s="67"/>
      <c r="J14" s="68">
        <f t="shared" si="0"/>
        <v>2360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301</v>
      </c>
      <c r="E15" s="73"/>
      <c r="F15" s="74">
        <v>418</v>
      </c>
      <c r="G15" s="75"/>
      <c r="H15" s="74">
        <v>490</v>
      </c>
      <c r="I15" s="67"/>
      <c r="J15" s="68">
        <f t="shared" si="0"/>
        <v>908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88</v>
      </c>
      <c r="G16" s="75"/>
      <c r="H16" s="74">
        <v>104</v>
      </c>
      <c r="I16" s="67"/>
      <c r="J16" s="68">
        <f t="shared" si="0"/>
        <v>192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520</v>
      </c>
      <c r="E18" s="73"/>
      <c r="F18" s="74">
        <v>543</v>
      </c>
      <c r="G18" s="75"/>
      <c r="H18" s="74">
        <v>490</v>
      </c>
      <c r="I18" s="67"/>
      <c r="J18" s="74">
        <f t="shared" si="0"/>
        <v>1033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18531</v>
      </c>
      <c r="E19" s="91"/>
      <c r="F19" s="92">
        <f>SUM(F6+F7+F10+F11+F13+F14+F15+F16+F17+F18)</f>
        <v>19258</v>
      </c>
      <c r="G19" s="93"/>
      <c r="H19" s="92">
        <f>SUM(H6+H7+H10+H11+H13+H14+H15+H16+H17+H18)</f>
        <v>22795</v>
      </c>
      <c r="I19" s="94"/>
      <c r="J19" s="92">
        <f>SUM(J6+J7+J10+J11+J13+J14+J15+J16+J17+J18)</f>
        <v>42053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460</v>
      </c>
      <c r="E20" s="87"/>
      <c r="F20" s="88">
        <v>480</v>
      </c>
      <c r="G20" s="87"/>
      <c r="H20" s="88">
        <v>591</v>
      </c>
      <c r="I20" s="87"/>
      <c r="J20" s="86">
        <f>SUM(F20:I20)</f>
        <v>1071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460</v>
      </c>
      <c r="E21" s="95"/>
      <c r="F21" s="96">
        <f>F20</f>
        <v>480</v>
      </c>
      <c r="G21" s="95"/>
      <c r="H21" s="96">
        <f>H20</f>
        <v>591</v>
      </c>
      <c r="I21" s="95"/>
      <c r="J21" s="97">
        <f>SUM(F21:I21)</f>
        <v>1071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521</v>
      </c>
      <c r="E22" s="87"/>
      <c r="F22" s="88">
        <v>537</v>
      </c>
      <c r="G22" s="87"/>
      <c r="H22" s="88">
        <v>663</v>
      </c>
      <c r="I22" s="87"/>
      <c r="J22" s="86">
        <f>SUM(F22:I22)</f>
        <v>1200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870</v>
      </c>
      <c r="E23" s="87"/>
      <c r="F23" s="89">
        <v>944</v>
      </c>
      <c r="G23" s="87"/>
      <c r="H23" s="89">
        <v>1094</v>
      </c>
      <c r="I23" s="87"/>
      <c r="J23" s="86">
        <f>SUM(F23:I23)</f>
        <v>2038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1391</v>
      </c>
      <c r="E24" s="95"/>
      <c r="F24" s="96">
        <f>F22+F23</f>
        <v>1481</v>
      </c>
      <c r="G24" s="95"/>
      <c r="H24" s="96">
        <f>H22+H23</f>
        <v>1757</v>
      </c>
      <c r="I24" s="95"/>
      <c r="J24" s="92">
        <f>F24+H24</f>
        <v>3238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498</v>
      </c>
      <c r="E25" s="87"/>
      <c r="F25" s="88">
        <v>537</v>
      </c>
      <c r="G25" s="87"/>
      <c r="H25" s="88">
        <v>626</v>
      </c>
      <c r="I25" s="87"/>
      <c r="J25" s="90">
        <f>SUM(F25:I25)</f>
        <v>1163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321</v>
      </c>
      <c r="E26" s="87"/>
      <c r="F26" s="88">
        <v>382</v>
      </c>
      <c r="G26" s="87"/>
      <c r="H26" s="88">
        <v>371</v>
      </c>
      <c r="I26" s="87"/>
      <c r="J26" s="86">
        <f>SUM(F26:I26)</f>
        <v>753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819</v>
      </c>
      <c r="E27" s="95"/>
      <c r="F27" s="96">
        <f>F25+F26</f>
        <v>919</v>
      </c>
      <c r="G27" s="95"/>
      <c r="H27" s="96">
        <f>H25+H26</f>
        <v>997</v>
      </c>
      <c r="I27" s="95"/>
      <c r="J27" s="92">
        <f>F27+H27</f>
        <v>1916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1172</v>
      </c>
      <c r="E28" s="87"/>
      <c r="F28" s="88">
        <v>1183</v>
      </c>
      <c r="G28" s="87"/>
      <c r="H28" s="88">
        <v>1397</v>
      </c>
      <c r="I28" s="87"/>
      <c r="J28" s="90">
        <f>SUM(F28:I28)</f>
        <v>2580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322</v>
      </c>
      <c r="G29" s="87"/>
      <c r="H29" s="88">
        <v>368</v>
      </c>
      <c r="I29" s="87"/>
      <c r="J29" s="86">
        <f>SUM(F29:I29)</f>
        <v>690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1480</v>
      </c>
      <c r="E30" s="95"/>
      <c r="F30" s="96">
        <f>F28+F29</f>
        <v>1505</v>
      </c>
      <c r="G30" s="95"/>
      <c r="H30" s="96">
        <f>H28+H29</f>
        <v>1765</v>
      </c>
      <c r="I30" s="95"/>
      <c r="J30" s="92">
        <f>F30+H30</f>
        <v>3270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514</v>
      </c>
      <c r="G31" s="87"/>
      <c r="H31" s="88">
        <v>622</v>
      </c>
      <c r="I31" s="87"/>
      <c r="J31" s="90">
        <f>SUM(F31:I31)</f>
        <v>1136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313</v>
      </c>
      <c r="E32" s="87"/>
      <c r="F32" s="88">
        <v>387</v>
      </c>
      <c r="G32" s="87"/>
      <c r="H32" s="88">
        <v>427</v>
      </c>
      <c r="I32" s="87"/>
      <c r="J32" s="86">
        <f>SUM(F32:I32)</f>
        <v>814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773</v>
      </c>
      <c r="E33" s="95"/>
      <c r="F33" s="96">
        <f>F31+F32</f>
        <v>901</v>
      </c>
      <c r="G33" s="95"/>
      <c r="H33" s="96">
        <f>H31+H32</f>
        <v>1049</v>
      </c>
      <c r="I33" s="95"/>
      <c r="J33" s="92">
        <f>F33+H33</f>
        <v>1950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485</v>
      </c>
      <c r="E34" s="87"/>
      <c r="F34" s="88">
        <v>558</v>
      </c>
      <c r="G34" s="87"/>
      <c r="H34" s="88">
        <v>647</v>
      </c>
      <c r="I34" s="87"/>
      <c r="J34" s="90">
        <f>SUM(F34:I34)</f>
        <v>1205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421</v>
      </c>
      <c r="E35" s="87"/>
      <c r="F35" s="88">
        <v>462</v>
      </c>
      <c r="G35" s="87"/>
      <c r="H35" s="88">
        <v>569</v>
      </c>
      <c r="I35" s="87"/>
      <c r="J35" s="86">
        <f>SUM(F35:I35)</f>
        <v>1031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906</v>
      </c>
      <c r="E36" s="95"/>
      <c r="F36" s="96">
        <f>F34+F35</f>
        <v>1020</v>
      </c>
      <c r="G36" s="95"/>
      <c r="H36" s="96">
        <f>H34+H35</f>
        <v>1216</v>
      </c>
      <c r="I36" s="95"/>
      <c r="J36" s="92">
        <f>F36+H36</f>
        <v>2236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24360</v>
      </c>
      <c r="E37" s="144"/>
      <c r="F37" s="143">
        <f>F19+F21+F24+F27+F30+F33+F36</f>
        <v>25564</v>
      </c>
      <c r="G37" s="144"/>
      <c r="H37" s="143">
        <f>H19+H21+H24+H27+H30+H33+H36</f>
        <v>30170</v>
      </c>
      <c r="I37" s="144"/>
      <c r="J37" s="143">
        <f>J19+J21+J24+J27+J30+J33+J36</f>
        <v>55734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2.50390625" style="0" customWidth="1"/>
    <col min="2" max="8" width="11.375" style="0" customWidth="1"/>
    <col min="9" max="9" width="3.50390625" style="0" customWidth="1"/>
    <col min="10" max="10" width="13.625" style="0" customWidth="1"/>
    <col min="11" max="13" width="9.37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75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31</v>
      </c>
      <c r="M4" s="57">
        <f aca="true" t="shared" si="0" ref="M4:M20">SUM(K4+L4)</f>
        <v>33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30</v>
      </c>
      <c r="L5" s="41">
        <v>187</v>
      </c>
      <c r="M5" s="57">
        <f t="shared" si="0"/>
        <v>217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157</v>
      </c>
      <c r="L6" s="41">
        <v>588</v>
      </c>
      <c r="M6" s="57">
        <f t="shared" si="0"/>
        <v>745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521</v>
      </c>
      <c r="L7" s="41">
        <v>1354</v>
      </c>
      <c r="M7" s="57">
        <f t="shared" si="0"/>
        <v>1875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1183</v>
      </c>
      <c r="L8" s="41">
        <v>2041</v>
      </c>
      <c r="M8" s="57">
        <f t="shared" si="0"/>
        <v>3224</v>
      </c>
      <c r="N8" s="8"/>
    </row>
    <row r="9" spans="1:14" ht="22.5" customHeight="1">
      <c r="A9" s="15"/>
      <c r="B9" s="102">
        <f>C9+E9+G9</f>
        <v>25757</v>
      </c>
      <c r="C9" s="25">
        <v>3110</v>
      </c>
      <c r="D9" s="51">
        <f>SUM(C9/B9)</f>
        <v>0.12074387545133362</v>
      </c>
      <c r="E9" s="46">
        <v>15174</v>
      </c>
      <c r="F9" s="52">
        <f>SUM(E9/B9)</f>
        <v>0.5891214038902046</v>
      </c>
      <c r="G9" s="2">
        <v>7473</v>
      </c>
      <c r="H9" s="53">
        <f>SUM(G9/B9)</f>
        <v>0.2901347206584618</v>
      </c>
      <c r="I9" s="6"/>
      <c r="J9" s="105" t="s">
        <v>34</v>
      </c>
      <c r="K9" s="41">
        <v>1748</v>
      </c>
      <c r="L9" s="41">
        <v>2427</v>
      </c>
      <c r="M9" s="57">
        <f t="shared" si="0"/>
        <v>4175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1893</v>
      </c>
      <c r="L10" s="41">
        <v>2517</v>
      </c>
      <c r="M10" s="57">
        <f t="shared" si="0"/>
        <v>4410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1939</v>
      </c>
      <c r="L11" s="41">
        <v>2387</v>
      </c>
      <c r="M11" s="57">
        <f t="shared" si="0"/>
        <v>4326</v>
      </c>
      <c r="N11" s="8"/>
    </row>
    <row r="12" spans="1:14" ht="22.5" customHeight="1">
      <c r="A12" s="15"/>
      <c r="B12" s="102">
        <f>C12+E12+G12</f>
        <v>30413</v>
      </c>
      <c r="C12" s="25">
        <v>2973</v>
      </c>
      <c r="D12" s="51">
        <f>SUM(C12/B12)</f>
        <v>0.09775424982737645</v>
      </c>
      <c r="E12" s="46">
        <v>15908</v>
      </c>
      <c r="F12" s="52">
        <f>SUM(E12/B12)</f>
        <v>0.5230657942327295</v>
      </c>
      <c r="G12" s="37">
        <v>11532</v>
      </c>
      <c r="H12" s="53">
        <f>SUM(G12/B12)</f>
        <v>0.3791799559398941</v>
      </c>
      <c r="I12" s="6"/>
      <c r="J12" s="106" t="s">
        <v>37</v>
      </c>
      <c r="K12" s="42">
        <v>2196</v>
      </c>
      <c r="L12" s="42">
        <v>2536</v>
      </c>
      <c r="M12" s="58">
        <f t="shared" si="0"/>
        <v>4732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2496</v>
      </c>
      <c r="L13" s="42">
        <v>2519</v>
      </c>
      <c r="M13" s="58">
        <f t="shared" si="0"/>
        <v>5015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1837</v>
      </c>
      <c r="L14" s="42">
        <v>1823</v>
      </c>
      <c r="M14" s="58">
        <f t="shared" si="0"/>
        <v>3660</v>
      </c>
      <c r="N14" s="8"/>
    </row>
    <row r="15" spans="1:14" ht="22.5" customHeight="1">
      <c r="A15" s="15"/>
      <c r="B15" s="103">
        <f>C15+E15+G15</f>
        <v>56170</v>
      </c>
      <c r="C15" s="25">
        <f>SUM(C9:C13)</f>
        <v>6083</v>
      </c>
      <c r="D15" s="54">
        <f>SUM(C15/B15)</f>
        <v>0.10829624354637707</v>
      </c>
      <c r="E15" s="49">
        <f>SUM(E9:E13)</f>
        <v>31082</v>
      </c>
      <c r="F15" s="55">
        <f>SUM(E15/B15)</f>
        <v>0.5533558839238027</v>
      </c>
      <c r="G15" s="4">
        <f>SUM(G9:G13)</f>
        <v>19005</v>
      </c>
      <c r="H15" s="56">
        <f>SUM(G15/B15)</f>
        <v>0.3383478725298202</v>
      </c>
      <c r="I15" s="18"/>
      <c r="J15" s="106" t="s">
        <v>40</v>
      </c>
      <c r="K15" s="42">
        <v>1426</v>
      </c>
      <c r="L15" s="42">
        <v>1516</v>
      </c>
      <c r="M15" s="58">
        <f t="shared" si="0"/>
        <v>2942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1249</v>
      </c>
      <c r="L16" s="42">
        <v>1388</v>
      </c>
      <c r="M16" s="58">
        <f t="shared" si="0"/>
        <v>2637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1383</v>
      </c>
      <c r="L17" s="42">
        <v>1409</v>
      </c>
      <c r="M17" s="58">
        <f t="shared" si="0"/>
        <v>2792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1419</v>
      </c>
      <c r="L18" s="42">
        <v>1332</v>
      </c>
      <c r="M18" s="58">
        <f t="shared" si="0"/>
        <v>2751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1049</v>
      </c>
      <c r="L19" s="42">
        <v>1103</v>
      </c>
      <c r="M19" s="58">
        <f t="shared" si="0"/>
        <v>2152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968</v>
      </c>
      <c r="L20" s="42">
        <v>1083</v>
      </c>
      <c r="M20" s="58">
        <f t="shared" si="0"/>
        <v>2051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1151</v>
      </c>
      <c r="L21" s="42">
        <v>1199</v>
      </c>
      <c r="M21" s="58">
        <f>SUM(K21:L21)</f>
        <v>2350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1171</v>
      </c>
      <c r="L22" s="59">
        <v>1144</v>
      </c>
      <c r="M22" s="60">
        <f>SUM(K22:L22)</f>
        <v>2315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1050</v>
      </c>
      <c r="L23" s="59">
        <v>971</v>
      </c>
      <c r="M23" s="60">
        <f>SUM(K23+L23)</f>
        <v>2021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889</v>
      </c>
      <c r="L24" s="59">
        <v>858</v>
      </c>
      <c r="M24" s="60">
        <f>SUM(K24+L24)</f>
        <v>1747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25757</v>
      </c>
      <c r="L25" s="104">
        <f>SUM(L4:L24)</f>
        <v>30413</v>
      </c>
      <c r="M25" s="104">
        <f>SUM(M4:M24)</f>
        <v>56170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83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26</v>
      </c>
      <c r="M4" s="57">
        <f aca="true" t="shared" si="0" ref="M4:M20">SUM(K4+L4)</f>
        <v>28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35</v>
      </c>
      <c r="L5" s="41">
        <v>188</v>
      </c>
      <c r="M5" s="57">
        <f t="shared" si="0"/>
        <v>223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162</v>
      </c>
      <c r="L6" s="41">
        <v>618</v>
      </c>
      <c r="M6" s="57">
        <f t="shared" si="0"/>
        <v>780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537</v>
      </c>
      <c r="L7" s="41">
        <v>1336</v>
      </c>
      <c r="M7" s="57">
        <f t="shared" si="0"/>
        <v>1873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1211</v>
      </c>
      <c r="L8" s="41">
        <v>2076</v>
      </c>
      <c r="M8" s="57">
        <f t="shared" si="0"/>
        <v>3287</v>
      </c>
      <c r="N8" s="8"/>
    </row>
    <row r="9" spans="1:14" ht="22.5" customHeight="1">
      <c r="A9" s="15"/>
      <c r="B9" s="102">
        <f>C9+E9+G9</f>
        <v>25564</v>
      </c>
      <c r="C9" s="25">
        <v>3040</v>
      </c>
      <c r="D9" s="51">
        <f>SUM(C9/B9)</f>
        <v>0.11891722735096229</v>
      </c>
      <c r="E9" s="46">
        <v>15104</v>
      </c>
      <c r="F9" s="52">
        <f>SUM(E9/B9)</f>
        <v>0.5908308558910969</v>
      </c>
      <c r="G9" s="2">
        <v>7420</v>
      </c>
      <c r="H9" s="53">
        <f>SUM(G9/B9)</f>
        <v>0.2902519167579409</v>
      </c>
      <c r="I9" s="6"/>
      <c r="J9" s="105" t="s">
        <v>34</v>
      </c>
      <c r="K9" s="41">
        <v>1712</v>
      </c>
      <c r="L9" s="41">
        <v>2431</v>
      </c>
      <c r="M9" s="57">
        <f t="shared" si="0"/>
        <v>4143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1840</v>
      </c>
      <c r="L10" s="41">
        <v>2455</v>
      </c>
      <c r="M10" s="57">
        <f t="shared" si="0"/>
        <v>4295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1921</v>
      </c>
      <c r="L11" s="41">
        <v>2386</v>
      </c>
      <c r="M11" s="57">
        <f t="shared" si="0"/>
        <v>4307</v>
      </c>
      <c r="N11" s="8"/>
    </row>
    <row r="12" spans="1:14" ht="22.5" customHeight="1">
      <c r="A12" s="15"/>
      <c r="B12" s="102">
        <f>C12+E12+G12</f>
        <v>30170</v>
      </c>
      <c r="C12" s="25">
        <v>2937</v>
      </c>
      <c r="D12" s="51">
        <f>SUM(C12/B12)</f>
        <v>0.09734835929731521</v>
      </c>
      <c r="E12" s="46">
        <v>15717</v>
      </c>
      <c r="F12" s="52">
        <f>SUM(E12/B12)</f>
        <v>0.5209479615512098</v>
      </c>
      <c r="G12" s="37">
        <v>11516</v>
      </c>
      <c r="H12" s="53">
        <f>SUM(G12/B12)</f>
        <v>0.38170367915147496</v>
      </c>
      <c r="I12" s="6"/>
      <c r="J12" s="106" t="s">
        <v>37</v>
      </c>
      <c r="K12" s="42">
        <v>2357</v>
      </c>
      <c r="L12" s="42">
        <v>2639</v>
      </c>
      <c r="M12" s="58">
        <f t="shared" si="0"/>
        <v>4996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2340</v>
      </c>
      <c r="L13" s="42">
        <v>2414</v>
      </c>
      <c r="M13" s="58">
        <f t="shared" si="0"/>
        <v>4754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1789</v>
      </c>
      <c r="L14" s="42">
        <v>1732</v>
      </c>
      <c r="M14" s="58">
        <f t="shared" si="0"/>
        <v>3521</v>
      </c>
      <c r="N14" s="8"/>
    </row>
    <row r="15" spans="1:14" ht="22.5" customHeight="1">
      <c r="A15" s="15"/>
      <c r="B15" s="103">
        <f>C15+E15+G15</f>
        <v>55734</v>
      </c>
      <c r="C15" s="25">
        <f>SUM(C9:C13)</f>
        <v>5977</v>
      </c>
      <c r="D15" s="54">
        <f>SUM(C15/B15)</f>
        <v>0.10724154017296444</v>
      </c>
      <c r="E15" s="49">
        <f>SUM(E9:E13)</f>
        <v>30821</v>
      </c>
      <c r="F15" s="55">
        <f>SUM(E15/B15)</f>
        <v>0.5530017583521728</v>
      </c>
      <c r="G15" s="4">
        <f>SUM(G9:G13)</f>
        <v>18936</v>
      </c>
      <c r="H15" s="56">
        <f>SUM(G15/B15)</f>
        <v>0.33975670147486275</v>
      </c>
      <c r="I15" s="18"/>
      <c r="J15" s="106" t="s">
        <v>40</v>
      </c>
      <c r="K15" s="42">
        <v>1401</v>
      </c>
      <c r="L15" s="42">
        <v>1501</v>
      </c>
      <c r="M15" s="58">
        <f t="shared" si="0"/>
        <v>2902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1232</v>
      </c>
      <c r="L16" s="42">
        <v>1354</v>
      </c>
      <c r="M16" s="58">
        <f t="shared" si="0"/>
        <v>2586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1425</v>
      </c>
      <c r="L17" s="42">
        <v>1438</v>
      </c>
      <c r="M17" s="58">
        <f t="shared" si="0"/>
        <v>2863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1369</v>
      </c>
      <c r="L18" s="42">
        <v>1319</v>
      </c>
      <c r="M18" s="58">
        <f t="shared" si="0"/>
        <v>2688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1029</v>
      </c>
      <c r="L19" s="42">
        <v>1045</v>
      </c>
      <c r="M19" s="58">
        <f t="shared" si="0"/>
        <v>2074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944</v>
      </c>
      <c r="L20" s="42">
        <v>1089</v>
      </c>
      <c r="M20" s="58">
        <f t="shared" si="0"/>
        <v>2033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1218</v>
      </c>
      <c r="L21" s="42">
        <v>1186</v>
      </c>
      <c r="M21" s="58">
        <f>SUM(K21:L21)</f>
        <v>2404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1137</v>
      </c>
      <c r="L22" s="59">
        <v>1125</v>
      </c>
      <c r="M22" s="60">
        <f>SUM(K22:L22)</f>
        <v>2262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1009</v>
      </c>
      <c r="L23" s="59">
        <v>949</v>
      </c>
      <c r="M23" s="60">
        <f>SUM(K23+L23)</f>
        <v>1958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894</v>
      </c>
      <c r="L24" s="59">
        <v>863</v>
      </c>
      <c r="M24" s="60">
        <f>SUM(K24+L24)</f>
        <v>1757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25564</v>
      </c>
      <c r="L25" s="104">
        <f>SUM(L4:L24)</f>
        <v>30170</v>
      </c>
      <c r="M25" s="104">
        <f>SUM(M4:M24)</f>
        <v>55734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N22" sqref="N22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84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7507</v>
      </c>
      <c r="E6" s="67"/>
      <c r="F6" s="68">
        <v>7170</v>
      </c>
      <c r="G6" s="69"/>
      <c r="H6" s="68">
        <v>8960</v>
      </c>
      <c r="I6" s="70"/>
      <c r="J6" s="68">
        <f aca="true" t="shared" si="0" ref="J6:J18">F6+H6</f>
        <v>16130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5432</v>
      </c>
      <c r="E7" s="73"/>
      <c r="F7" s="74">
        <v>5821</v>
      </c>
      <c r="G7" s="75"/>
      <c r="H7" s="74">
        <v>6628</v>
      </c>
      <c r="I7" s="67"/>
      <c r="J7" s="68">
        <f t="shared" si="0"/>
        <v>12449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975</v>
      </c>
      <c r="E8" s="136"/>
      <c r="F8" s="133">
        <v>1047</v>
      </c>
      <c r="G8" s="134"/>
      <c r="H8" s="135">
        <v>1143</v>
      </c>
      <c r="I8" s="136"/>
      <c r="J8" s="133">
        <f t="shared" si="0"/>
        <v>2190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662</v>
      </c>
      <c r="E9" s="136"/>
      <c r="F9" s="133">
        <v>821</v>
      </c>
      <c r="G9" s="134"/>
      <c r="H9" s="135">
        <v>934</v>
      </c>
      <c r="I9" s="136"/>
      <c r="J9" s="133">
        <f t="shared" si="0"/>
        <v>1755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1670</v>
      </c>
      <c r="E10" s="84"/>
      <c r="F10" s="86">
        <v>1916</v>
      </c>
      <c r="G10" s="83"/>
      <c r="H10" s="86">
        <v>2252</v>
      </c>
      <c r="I10" s="82"/>
      <c r="J10" s="85">
        <f t="shared" si="0"/>
        <v>4168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1390</v>
      </c>
      <c r="E11" s="84"/>
      <c r="F11" s="86">
        <v>1501</v>
      </c>
      <c r="G11" s="83"/>
      <c r="H11" s="86">
        <v>1762</v>
      </c>
      <c r="I11" s="82"/>
      <c r="J11" s="85">
        <f t="shared" si="0"/>
        <v>3263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66</v>
      </c>
      <c r="G12" s="134"/>
      <c r="H12" s="135">
        <v>91</v>
      </c>
      <c r="I12" s="136"/>
      <c r="J12" s="133">
        <f t="shared" si="0"/>
        <v>157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638</v>
      </c>
      <c r="E13" s="73"/>
      <c r="F13" s="74">
        <v>700</v>
      </c>
      <c r="G13" s="75"/>
      <c r="H13" s="74">
        <v>824</v>
      </c>
      <c r="I13" s="67"/>
      <c r="J13" s="68">
        <f t="shared" si="0"/>
        <v>1524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998</v>
      </c>
      <c r="E14" s="73"/>
      <c r="F14" s="74">
        <v>1084</v>
      </c>
      <c r="G14" s="75"/>
      <c r="H14" s="74">
        <v>1274</v>
      </c>
      <c r="I14" s="67"/>
      <c r="J14" s="68">
        <f t="shared" si="0"/>
        <v>2358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301</v>
      </c>
      <c r="E15" s="73"/>
      <c r="F15" s="74">
        <v>417</v>
      </c>
      <c r="G15" s="75"/>
      <c r="H15" s="74">
        <v>489</v>
      </c>
      <c r="I15" s="67"/>
      <c r="J15" s="68">
        <f t="shared" si="0"/>
        <v>906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72</v>
      </c>
      <c r="E16" s="73"/>
      <c r="F16" s="74">
        <v>88</v>
      </c>
      <c r="G16" s="75"/>
      <c r="H16" s="74">
        <v>104</v>
      </c>
      <c r="I16" s="67"/>
      <c r="J16" s="68">
        <f t="shared" si="0"/>
        <v>192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521</v>
      </c>
      <c r="E18" s="73"/>
      <c r="F18" s="74">
        <v>543</v>
      </c>
      <c r="G18" s="75"/>
      <c r="H18" s="74">
        <v>490</v>
      </c>
      <c r="I18" s="67"/>
      <c r="J18" s="74">
        <f t="shared" si="0"/>
        <v>1033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18533</v>
      </c>
      <c r="E19" s="91"/>
      <c r="F19" s="92">
        <f>SUM(F6+F7+F10+F11+F13+F14+F15+F16+F17+F18)</f>
        <v>19242</v>
      </c>
      <c r="G19" s="93"/>
      <c r="H19" s="92">
        <f>SUM(H6+H7+H10+H11+H13+H14+H15+H16+H17+H18)</f>
        <v>22788</v>
      </c>
      <c r="I19" s="94"/>
      <c r="J19" s="92">
        <f>SUM(J6+J7+J10+J11+J13+J14+J15+J16+J17+J18)</f>
        <v>42030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460</v>
      </c>
      <c r="E20" s="87"/>
      <c r="F20" s="88">
        <v>479</v>
      </c>
      <c r="G20" s="87"/>
      <c r="H20" s="88">
        <v>591</v>
      </c>
      <c r="I20" s="87"/>
      <c r="J20" s="86">
        <f>SUM(F20:I20)</f>
        <v>1070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460</v>
      </c>
      <c r="E21" s="95"/>
      <c r="F21" s="96">
        <f>F20</f>
        <v>479</v>
      </c>
      <c r="G21" s="95"/>
      <c r="H21" s="96">
        <f>H20</f>
        <v>591</v>
      </c>
      <c r="I21" s="95"/>
      <c r="J21" s="97">
        <f>SUM(F21:I21)</f>
        <v>1070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518</v>
      </c>
      <c r="E22" s="87"/>
      <c r="F22" s="88">
        <v>536</v>
      </c>
      <c r="G22" s="87"/>
      <c r="H22" s="88">
        <v>658</v>
      </c>
      <c r="I22" s="87"/>
      <c r="J22" s="86">
        <f>SUM(F22:I22)</f>
        <v>1194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867</v>
      </c>
      <c r="E23" s="87"/>
      <c r="F23" s="89">
        <v>939</v>
      </c>
      <c r="G23" s="87"/>
      <c r="H23" s="89">
        <v>1087</v>
      </c>
      <c r="I23" s="87"/>
      <c r="J23" s="86">
        <f>SUM(F23:I23)</f>
        <v>2026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1385</v>
      </c>
      <c r="E24" s="95"/>
      <c r="F24" s="96">
        <f>F22+F23</f>
        <v>1475</v>
      </c>
      <c r="G24" s="95"/>
      <c r="H24" s="96">
        <f>H22+H23</f>
        <v>1745</v>
      </c>
      <c r="I24" s="95"/>
      <c r="J24" s="92">
        <f>F24+H24</f>
        <v>3220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497</v>
      </c>
      <c r="E25" s="87"/>
      <c r="F25" s="88">
        <v>537</v>
      </c>
      <c r="G25" s="87"/>
      <c r="H25" s="88">
        <v>625</v>
      </c>
      <c r="I25" s="87"/>
      <c r="J25" s="90">
        <f>SUM(F25:I25)</f>
        <v>1162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320</v>
      </c>
      <c r="E26" s="87"/>
      <c r="F26" s="88">
        <v>378</v>
      </c>
      <c r="G26" s="87"/>
      <c r="H26" s="88">
        <v>370</v>
      </c>
      <c r="I26" s="87"/>
      <c r="J26" s="86">
        <f>SUM(F26:I26)</f>
        <v>748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817</v>
      </c>
      <c r="E27" s="95"/>
      <c r="F27" s="96">
        <f>F25+F26</f>
        <v>915</v>
      </c>
      <c r="G27" s="95"/>
      <c r="H27" s="96">
        <f>H25+H26</f>
        <v>995</v>
      </c>
      <c r="I27" s="95"/>
      <c r="J27" s="92">
        <f>F27+H27</f>
        <v>1910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1169</v>
      </c>
      <c r="E28" s="87"/>
      <c r="F28" s="88">
        <v>1183</v>
      </c>
      <c r="G28" s="87"/>
      <c r="H28" s="88">
        <v>1395</v>
      </c>
      <c r="I28" s="87"/>
      <c r="J28" s="90">
        <f>SUM(F28:I28)</f>
        <v>2578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321</v>
      </c>
      <c r="G29" s="87"/>
      <c r="H29" s="88">
        <v>368</v>
      </c>
      <c r="I29" s="87"/>
      <c r="J29" s="86">
        <f>SUM(F29:I29)</f>
        <v>689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1477</v>
      </c>
      <c r="E30" s="95"/>
      <c r="F30" s="96">
        <f>F28+F29</f>
        <v>1504</v>
      </c>
      <c r="G30" s="95"/>
      <c r="H30" s="96">
        <f>H28+H29</f>
        <v>1763</v>
      </c>
      <c r="I30" s="95"/>
      <c r="J30" s="92">
        <f>F30+H30</f>
        <v>3267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512</v>
      </c>
      <c r="G31" s="87"/>
      <c r="H31" s="88">
        <v>622</v>
      </c>
      <c r="I31" s="87"/>
      <c r="J31" s="90">
        <f>SUM(F31:I31)</f>
        <v>1134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313</v>
      </c>
      <c r="E32" s="87"/>
      <c r="F32" s="88">
        <v>386</v>
      </c>
      <c r="G32" s="87"/>
      <c r="H32" s="88">
        <v>427</v>
      </c>
      <c r="I32" s="87"/>
      <c r="J32" s="86">
        <f>SUM(F32:I32)</f>
        <v>813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773</v>
      </c>
      <c r="E33" s="95"/>
      <c r="F33" s="96">
        <f>F31+F32</f>
        <v>898</v>
      </c>
      <c r="G33" s="95"/>
      <c r="H33" s="96">
        <f>H31+H32</f>
        <v>1049</v>
      </c>
      <c r="I33" s="95"/>
      <c r="J33" s="92">
        <f>F33+H33</f>
        <v>1947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484</v>
      </c>
      <c r="E34" s="87"/>
      <c r="F34" s="88">
        <v>556</v>
      </c>
      <c r="G34" s="87"/>
      <c r="H34" s="88">
        <v>644</v>
      </c>
      <c r="I34" s="87"/>
      <c r="J34" s="90">
        <f>SUM(F34:I34)</f>
        <v>1200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421</v>
      </c>
      <c r="E35" s="87"/>
      <c r="F35" s="88">
        <v>457</v>
      </c>
      <c r="G35" s="87"/>
      <c r="H35" s="88">
        <v>571</v>
      </c>
      <c r="I35" s="87"/>
      <c r="J35" s="86">
        <f>SUM(F35:I35)</f>
        <v>1028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905</v>
      </c>
      <c r="E36" s="95"/>
      <c r="F36" s="96">
        <f>F34+F35</f>
        <v>1013</v>
      </c>
      <c r="G36" s="95"/>
      <c r="H36" s="96">
        <f>H34+H35</f>
        <v>1215</v>
      </c>
      <c r="I36" s="95"/>
      <c r="J36" s="92">
        <f>F36+H36</f>
        <v>2228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24350</v>
      </c>
      <c r="E37" s="144"/>
      <c r="F37" s="143">
        <f>F19+F21+F24+F27+F30+F33+F36</f>
        <v>25526</v>
      </c>
      <c r="G37" s="144"/>
      <c r="H37" s="143">
        <f>H19+H21+H24+H27+H30+H33+H36</f>
        <v>30146</v>
      </c>
      <c r="I37" s="144"/>
      <c r="J37" s="143">
        <f>J19+J21+J24+J27+J30+J33+J36</f>
        <v>55672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84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5</v>
      </c>
      <c r="L4" s="41">
        <v>26</v>
      </c>
      <c r="M4" s="57">
        <f aca="true" t="shared" si="0" ref="M4:M20">SUM(K4+L4)</f>
        <v>31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35</v>
      </c>
      <c r="L5" s="41">
        <v>192</v>
      </c>
      <c r="M5" s="57">
        <f t="shared" si="0"/>
        <v>227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163</v>
      </c>
      <c r="L6" s="41">
        <v>623</v>
      </c>
      <c r="M6" s="57">
        <f t="shared" si="0"/>
        <v>786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530</v>
      </c>
      <c r="L7" s="41">
        <v>1346</v>
      </c>
      <c r="M7" s="57">
        <f t="shared" si="0"/>
        <v>1876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1213</v>
      </c>
      <c r="L8" s="41">
        <v>2075</v>
      </c>
      <c r="M8" s="57">
        <f t="shared" si="0"/>
        <v>3288</v>
      </c>
      <c r="N8" s="8"/>
    </row>
    <row r="9" spans="1:14" ht="22.5" customHeight="1">
      <c r="A9" s="15"/>
      <c r="B9" s="102">
        <f>C9+E9+G9</f>
        <v>25526</v>
      </c>
      <c r="C9" s="25">
        <v>3032</v>
      </c>
      <c r="D9" s="51">
        <f>SUM(C9/B9)</f>
        <v>0.11878085089712451</v>
      </c>
      <c r="E9" s="46">
        <v>15073</v>
      </c>
      <c r="F9" s="52">
        <f>SUM(E9/B9)</f>
        <v>0.5904959648985348</v>
      </c>
      <c r="G9" s="2">
        <v>7421</v>
      </c>
      <c r="H9" s="53">
        <f>SUM(G9/B9)</f>
        <v>0.2907231842043407</v>
      </c>
      <c r="I9" s="6"/>
      <c r="J9" s="105" t="s">
        <v>34</v>
      </c>
      <c r="K9" s="41">
        <v>1723</v>
      </c>
      <c r="L9" s="41">
        <v>2439</v>
      </c>
      <c r="M9" s="57">
        <f t="shared" si="0"/>
        <v>4162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1834</v>
      </c>
      <c r="L10" s="41">
        <v>2436</v>
      </c>
      <c r="M10" s="57">
        <f t="shared" si="0"/>
        <v>4270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1918</v>
      </c>
      <c r="L11" s="41">
        <v>2385</v>
      </c>
      <c r="M11" s="57">
        <f t="shared" si="0"/>
        <v>4303</v>
      </c>
      <c r="N11" s="8"/>
    </row>
    <row r="12" spans="1:14" ht="22.5" customHeight="1">
      <c r="A12" s="15"/>
      <c r="B12" s="102">
        <f>C12+E12+G12</f>
        <v>30146</v>
      </c>
      <c r="C12" s="25">
        <v>2924</v>
      </c>
      <c r="D12" s="51">
        <f>SUM(C12/B12)</f>
        <v>0.09699462615272342</v>
      </c>
      <c r="E12" s="46">
        <v>15700</v>
      </c>
      <c r="F12" s="52">
        <f>SUM(E12/B12)</f>
        <v>0.5207987792741989</v>
      </c>
      <c r="G12" s="37">
        <v>11522</v>
      </c>
      <c r="H12" s="53">
        <f>SUM(G12/B12)</f>
        <v>0.3822065945730777</v>
      </c>
      <c r="I12" s="6"/>
      <c r="J12" s="106" t="s">
        <v>37</v>
      </c>
      <c r="K12" s="42">
        <v>2384</v>
      </c>
      <c r="L12" s="42">
        <v>2642</v>
      </c>
      <c r="M12" s="58">
        <f t="shared" si="0"/>
        <v>5026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2311</v>
      </c>
      <c r="L13" s="42">
        <v>2406</v>
      </c>
      <c r="M13" s="58">
        <f t="shared" si="0"/>
        <v>4717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1787</v>
      </c>
      <c r="L14" s="42">
        <v>1729</v>
      </c>
      <c r="M14" s="58">
        <f t="shared" si="0"/>
        <v>3516</v>
      </c>
      <c r="N14" s="8"/>
    </row>
    <row r="15" spans="1:14" ht="22.5" customHeight="1">
      <c r="A15" s="15"/>
      <c r="B15" s="103">
        <f>C15+E15+G15</f>
        <v>55672</v>
      </c>
      <c r="C15" s="25">
        <f>SUM(C9:C13)</f>
        <v>5956</v>
      </c>
      <c r="D15" s="54">
        <f>SUM(C15/B15)</f>
        <v>0.10698376203477511</v>
      </c>
      <c r="E15" s="49">
        <f>SUM(E9:E13)</f>
        <v>30773</v>
      </c>
      <c r="F15" s="55">
        <f>SUM(E15/B15)</f>
        <v>0.5527554246299756</v>
      </c>
      <c r="G15" s="4">
        <f>SUM(G9:G13)</f>
        <v>18943</v>
      </c>
      <c r="H15" s="56">
        <f>SUM(G15/B15)</f>
        <v>0.3402608133352493</v>
      </c>
      <c r="I15" s="18"/>
      <c r="J15" s="106" t="s">
        <v>40</v>
      </c>
      <c r="K15" s="42">
        <v>1387</v>
      </c>
      <c r="L15" s="42">
        <v>1493</v>
      </c>
      <c r="M15" s="58">
        <f t="shared" si="0"/>
        <v>2880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1228</v>
      </c>
      <c r="L16" s="42">
        <v>1351</v>
      </c>
      <c r="M16" s="58">
        <f t="shared" si="0"/>
        <v>2579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1429</v>
      </c>
      <c r="L17" s="42">
        <v>1446</v>
      </c>
      <c r="M17" s="58">
        <f t="shared" si="0"/>
        <v>2875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1359</v>
      </c>
      <c r="L18" s="42">
        <v>1310</v>
      </c>
      <c r="M18" s="58">
        <f t="shared" si="0"/>
        <v>2669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1028</v>
      </c>
      <c r="L19" s="42">
        <v>1045</v>
      </c>
      <c r="M19" s="58">
        <f t="shared" si="0"/>
        <v>2073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943</v>
      </c>
      <c r="L20" s="42">
        <v>1090</v>
      </c>
      <c r="M20" s="58">
        <f t="shared" si="0"/>
        <v>2033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1217</v>
      </c>
      <c r="L21" s="42">
        <v>1188</v>
      </c>
      <c r="M21" s="58">
        <f>SUM(K21:L21)</f>
        <v>2405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1144</v>
      </c>
      <c r="L22" s="59">
        <v>1123</v>
      </c>
      <c r="M22" s="60">
        <f>SUM(K22:L22)</f>
        <v>2267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1003</v>
      </c>
      <c r="L23" s="59">
        <v>941</v>
      </c>
      <c r="M23" s="60">
        <f>SUM(K23+L23)</f>
        <v>1944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885</v>
      </c>
      <c r="L24" s="59">
        <v>860</v>
      </c>
      <c r="M24" s="60">
        <f>SUM(K24+L24)</f>
        <v>1745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25526</v>
      </c>
      <c r="L25" s="104">
        <f>SUM(L4:L24)</f>
        <v>30146</v>
      </c>
      <c r="M25" s="104">
        <f>SUM(M4:M24)</f>
        <v>55672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ySplit="5" topLeftCell="A31" activePane="bottomLeft" state="frozen"/>
      <selection pane="topLeft" activeCell="H37" sqref="H37:I37"/>
      <selection pane="bottomLeft" activeCell="N11" sqref="N1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85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7478</v>
      </c>
      <c r="E6" s="67"/>
      <c r="F6" s="68">
        <v>7151</v>
      </c>
      <c r="G6" s="69"/>
      <c r="H6" s="68">
        <v>8907</v>
      </c>
      <c r="I6" s="70"/>
      <c r="J6" s="68">
        <f aca="true" t="shared" si="0" ref="J6:J18">F6+H6</f>
        <v>16058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5458</v>
      </c>
      <c r="E7" s="73"/>
      <c r="F7" s="74">
        <v>5827</v>
      </c>
      <c r="G7" s="75"/>
      <c r="H7" s="74">
        <v>6632</v>
      </c>
      <c r="I7" s="67"/>
      <c r="J7" s="68">
        <f t="shared" si="0"/>
        <v>12459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979</v>
      </c>
      <c r="E8" s="136"/>
      <c r="F8" s="133">
        <v>1047</v>
      </c>
      <c r="G8" s="134"/>
      <c r="H8" s="135">
        <v>1145</v>
      </c>
      <c r="I8" s="136"/>
      <c r="J8" s="133">
        <f t="shared" si="0"/>
        <v>2192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663</v>
      </c>
      <c r="E9" s="136"/>
      <c r="F9" s="133">
        <v>820</v>
      </c>
      <c r="G9" s="134"/>
      <c r="H9" s="135">
        <v>932</v>
      </c>
      <c r="I9" s="136"/>
      <c r="J9" s="133">
        <f t="shared" si="0"/>
        <v>1752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1665</v>
      </c>
      <c r="E10" s="84"/>
      <c r="F10" s="86">
        <v>1910</v>
      </c>
      <c r="G10" s="83"/>
      <c r="H10" s="86">
        <v>2234</v>
      </c>
      <c r="I10" s="82"/>
      <c r="J10" s="85">
        <f t="shared" si="0"/>
        <v>4144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1406</v>
      </c>
      <c r="E11" s="84"/>
      <c r="F11" s="86">
        <v>1500</v>
      </c>
      <c r="G11" s="83"/>
      <c r="H11" s="86">
        <v>1768</v>
      </c>
      <c r="I11" s="82"/>
      <c r="J11" s="85">
        <f t="shared" si="0"/>
        <v>3268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71</v>
      </c>
      <c r="E12" s="136"/>
      <c r="F12" s="133">
        <v>66</v>
      </c>
      <c r="G12" s="134"/>
      <c r="H12" s="135">
        <v>90</v>
      </c>
      <c r="I12" s="136"/>
      <c r="J12" s="133">
        <f t="shared" si="0"/>
        <v>156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619</v>
      </c>
      <c r="E13" s="73"/>
      <c r="F13" s="74">
        <v>681</v>
      </c>
      <c r="G13" s="75"/>
      <c r="H13" s="74">
        <v>805</v>
      </c>
      <c r="I13" s="67"/>
      <c r="J13" s="68">
        <f t="shared" si="0"/>
        <v>1486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996</v>
      </c>
      <c r="E14" s="73"/>
      <c r="F14" s="74">
        <v>1078</v>
      </c>
      <c r="G14" s="75"/>
      <c r="H14" s="74">
        <v>1270</v>
      </c>
      <c r="I14" s="67"/>
      <c r="J14" s="68">
        <f t="shared" si="0"/>
        <v>2348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298</v>
      </c>
      <c r="E15" s="73"/>
      <c r="F15" s="74">
        <v>412</v>
      </c>
      <c r="G15" s="75"/>
      <c r="H15" s="74">
        <v>485</v>
      </c>
      <c r="I15" s="67"/>
      <c r="J15" s="68">
        <f t="shared" si="0"/>
        <v>897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72</v>
      </c>
      <c r="E16" s="73"/>
      <c r="F16" s="74">
        <v>86</v>
      </c>
      <c r="G16" s="75"/>
      <c r="H16" s="74">
        <v>104</v>
      </c>
      <c r="I16" s="67"/>
      <c r="J16" s="68">
        <f t="shared" si="0"/>
        <v>190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514</v>
      </c>
      <c r="E18" s="73"/>
      <c r="F18" s="74">
        <v>530</v>
      </c>
      <c r="G18" s="75"/>
      <c r="H18" s="74">
        <v>473</v>
      </c>
      <c r="I18" s="67"/>
      <c r="J18" s="74">
        <f t="shared" si="0"/>
        <v>1003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18510</v>
      </c>
      <c r="E19" s="91"/>
      <c r="F19" s="92">
        <f>SUM(F6+F7+F10+F11+F13+F14+F15+F16+F17+F18)</f>
        <v>19177</v>
      </c>
      <c r="G19" s="93"/>
      <c r="H19" s="92">
        <f>SUM(H6+H7+H10+H11+H13+H14+H15+H16+H17+H18)</f>
        <v>22683</v>
      </c>
      <c r="I19" s="94"/>
      <c r="J19" s="92">
        <f>SUM(J6+J7+J10+J11+J13+J14+J15+J16+J17+J18)</f>
        <v>41860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462</v>
      </c>
      <c r="E20" s="87"/>
      <c r="F20" s="88">
        <v>475</v>
      </c>
      <c r="G20" s="87"/>
      <c r="H20" s="88">
        <v>589</v>
      </c>
      <c r="I20" s="87"/>
      <c r="J20" s="86">
        <f>SUM(F20:I20)</f>
        <v>1064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462</v>
      </c>
      <c r="E21" s="95"/>
      <c r="F21" s="96">
        <f>F20</f>
        <v>475</v>
      </c>
      <c r="G21" s="95"/>
      <c r="H21" s="96">
        <f>H20</f>
        <v>589</v>
      </c>
      <c r="I21" s="95"/>
      <c r="J21" s="97">
        <f>SUM(F21:I21)</f>
        <v>1064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517</v>
      </c>
      <c r="E22" s="87"/>
      <c r="F22" s="88">
        <v>534</v>
      </c>
      <c r="G22" s="87"/>
      <c r="H22" s="88">
        <v>657</v>
      </c>
      <c r="I22" s="87"/>
      <c r="J22" s="86">
        <f>SUM(F22:I22)</f>
        <v>1191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865</v>
      </c>
      <c r="E23" s="87"/>
      <c r="F23" s="89">
        <v>939</v>
      </c>
      <c r="G23" s="87"/>
      <c r="H23" s="89">
        <v>1076</v>
      </c>
      <c r="I23" s="87"/>
      <c r="J23" s="86">
        <f>SUM(F23:I23)</f>
        <v>2015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1382</v>
      </c>
      <c r="E24" s="95"/>
      <c r="F24" s="96">
        <f>F22+F23</f>
        <v>1473</v>
      </c>
      <c r="G24" s="95"/>
      <c r="H24" s="96">
        <f>H22+H23</f>
        <v>1733</v>
      </c>
      <c r="I24" s="95"/>
      <c r="J24" s="92">
        <f>F24+H24</f>
        <v>3206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494</v>
      </c>
      <c r="E25" s="87"/>
      <c r="F25" s="88">
        <v>538</v>
      </c>
      <c r="G25" s="87"/>
      <c r="H25" s="88">
        <v>616</v>
      </c>
      <c r="I25" s="87"/>
      <c r="J25" s="90">
        <f>SUM(F25:I25)</f>
        <v>1154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319</v>
      </c>
      <c r="E26" s="87"/>
      <c r="F26" s="88">
        <v>375</v>
      </c>
      <c r="G26" s="87"/>
      <c r="H26" s="88">
        <v>371</v>
      </c>
      <c r="I26" s="87"/>
      <c r="J26" s="86">
        <f>SUM(F26:I26)</f>
        <v>746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813</v>
      </c>
      <c r="E27" s="95"/>
      <c r="F27" s="96">
        <f>F25+F26</f>
        <v>913</v>
      </c>
      <c r="G27" s="95"/>
      <c r="H27" s="96">
        <f>H25+H26</f>
        <v>987</v>
      </c>
      <c r="I27" s="95"/>
      <c r="J27" s="92">
        <f>F27+H27</f>
        <v>1900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1166</v>
      </c>
      <c r="E28" s="87"/>
      <c r="F28" s="88">
        <v>1177</v>
      </c>
      <c r="G28" s="87"/>
      <c r="H28" s="88">
        <v>1391</v>
      </c>
      <c r="I28" s="87"/>
      <c r="J28" s="90">
        <f>SUM(F28:I28)</f>
        <v>2568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307</v>
      </c>
      <c r="E29" s="87"/>
      <c r="F29" s="88">
        <v>320</v>
      </c>
      <c r="G29" s="87"/>
      <c r="H29" s="88">
        <v>364</v>
      </c>
      <c r="I29" s="87"/>
      <c r="J29" s="86">
        <f>SUM(F29:I29)</f>
        <v>684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1473</v>
      </c>
      <c r="E30" s="95"/>
      <c r="F30" s="96">
        <f>F28+F29</f>
        <v>1497</v>
      </c>
      <c r="G30" s="95"/>
      <c r="H30" s="96">
        <f>H28+H29</f>
        <v>1755</v>
      </c>
      <c r="I30" s="95"/>
      <c r="J30" s="92">
        <f>F30+H30</f>
        <v>3252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465</v>
      </c>
      <c r="E31" s="87"/>
      <c r="F31" s="88">
        <v>515</v>
      </c>
      <c r="G31" s="87"/>
      <c r="H31" s="88">
        <v>620</v>
      </c>
      <c r="I31" s="87"/>
      <c r="J31" s="90">
        <f>SUM(F31:I31)</f>
        <v>1135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314</v>
      </c>
      <c r="E32" s="87"/>
      <c r="F32" s="88">
        <v>383</v>
      </c>
      <c r="G32" s="87"/>
      <c r="H32" s="88">
        <v>423</v>
      </c>
      <c r="I32" s="87"/>
      <c r="J32" s="86">
        <f>SUM(F32:I32)</f>
        <v>806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779</v>
      </c>
      <c r="E33" s="95"/>
      <c r="F33" s="96">
        <f>F31+F32</f>
        <v>898</v>
      </c>
      <c r="G33" s="95"/>
      <c r="H33" s="96">
        <f>H31+H32</f>
        <v>1043</v>
      </c>
      <c r="I33" s="95"/>
      <c r="J33" s="92">
        <f>F33+H33</f>
        <v>1941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483</v>
      </c>
      <c r="E34" s="87"/>
      <c r="F34" s="88">
        <v>551</v>
      </c>
      <c r="G34" s="87"/>
      <c r="H34" s="88">
        <v>644</v>
      </c>
      <c r="I34" s="87"/>
      <c r="J34" s="90">
        <f>SUM(F34:I34)</f>
        <v>1195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420</v>
      </c>
      <c r="E35" s="87"/>
      <c r="F35" s="88">
        <v>454</v>
      </c>
      <c r="G35" s="87"/>
      <c r="H35" s="88">
        <v>571</v>
      </c>
      <c r="I35" s="87"/>
      <c r="J35" s="86">
        <f>SUM(F35:I35)</f>
        <v>1025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903</v>
      </c>
      <c r="E36" s="95"/>
      <c r="F36" s="96">
        <f>F34+F35</f>
        <v>1005</v>
      </c>
      <c r="G36" s="95"/>
      <c r="H36" s="96">
        <f>H34+H35</f>
        <v>1215</v>
      </c>
      <c r="I36" s="95"/>
      <c r="J36" s="92">
        <f>F36+H36</f>
        <v>2220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24322</v>
      </c>
      <c r="E37" s="144"/>
      <c r="F37" s="143">
        <f>F19+F21+F24+F27+F30+F33+F36</f>
        <v>25438</v>
      </c>
      <c r="G37" s="144"/>
      <c r="H37" s="143">
        <f>H19+H21+H24+H27+H30+H33+H36</f>
        <v>30005</v>
      </c>
      <c r="I37" s="144"/>
      <c r="J37" s="143">
        <f>J19+J21+J24+J27+J30+J33+J36</f>
        <v>55443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2">
      <selection activeCell="C23" sqref="C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85</v>
      </c>
      <c r="C4" s="117"/>
      <c r="D4" s="117"/>
      <c r="E4" s="117"/>
      <c r="F4" s="117"/>
      <c r="G4" s="117"/>
      <c r="H4" s="117"/>
      <c r="I4" s="15"/>
      <c r="J4" s="105" t="s">
        <v>87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88</v>
      </c>
      <c r="K5" s="41">
        <v>5</v>
      </c>
      <c r="L5" s="41">
        <v>22</v>
      </c>
      <c r="M5" s="57">
        <f aca="true" t="shared" si="0" ref="M5:M21">SUM(K5+L5)</f>
        <v>27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30</v>
      </c>
      <c r="K6" s="41">
        <v>37</v>
      </c>
      <c r="L6" s="41">
        <v>192</v>
      </c>
      <c r="M6" s="57">
        <f t="shared" si="0"/>
        <v>229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31</v>
      </c>
      <c r="K7" s="41">
        <v>168</v>
      </c>
      <c r="L7" s="41">
        <v>637</v>
      </c>
      <c r="M7" s="57">
        <f t="shared" si="0"/>
        <v>805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32</v>
      </c>
      <c r="K8" s="41">
        <v>542</v>
      </c>
      <c r="L8" s="41">
        <v>1356</v>
      </c>
      <c r="M8" s="57">
        <f t="shared" si="0"/>
        <v>1898</v>
      </c>
      <c r="N8" s="8"/>
    </row>
    <row r="9" spans="1:14" ht="22.5" customHeight="1">
      <c r="A9" s="15"/>
      <c r="B9" s="102">
        <f>C9+E9+G9</f>
        <v>25438</v>
      </c>
      <c r="C9" s="25">
        <v>3018</v>
      </c>
      <c r="D9" s="51">
        <f>SUM(C9/B9)</f>
        <v>0.11864140262599261</v>
      </c>
      <c r="E9" s="46">
        <v>15003</v>
      </c>
      <c r="F9" s="52">
        <f>SUM(E9/B9)</f>
        <v>0.5897869329349792</v>
      </c>
      <c r="G9" s="2">
        <v>7417</v>
      </c>
      <c r="H9" s="53">
        <f>SUM(G9/B9)</f>
        <v>0.2915716644390282</v>
      </c>
      <c r="I9" s="6"/>
      <c r="J9" s="105" t="s">
        <v>33</v>
      </c>
      <c r="K9" s="41">
        <v>1226</v>
      </c>
      <c r="L9" s="41">
        <v>2081</v>
      </c>
      <c r="M9" s="57">
        <f t="shared" si="0"/>
        <v>3307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34</v>
      </c>
      <c r="K10" s="41">
        <v>1708</v>
      </c>
      <c r="L10" s="41">
        <v>2438</v>
      </c>
      <c r="M10" s="57">
        <f t="shared" si="0"/>
        <v>4146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35</v>
      </c>
      <c r="K11" s="41">
        <v>1840</v>
      </c>
      <c r="L11" s="41">
        <v>2436</v>
      </c>
      <c r="M11" s="57">
        <f t="shared" si="0"/>
        <v>4276</v>
      </c>
      <c r="N11" s="8"/>
    </row>
    <row r="12" spans="1:14" ht="22.5" customHeight="1">
      <c r="A12" s="15"/>
      <c r="B12" s="102">
        <f>C12+E12+G12</f>
        <v>30005</v>
      </c>
      <c r="C12" s="25">
        <v>2911</v>
      </c>
      <c r="D12" s="51">
        <f>SUM(C12/B12)</f>
        <v>0.09701716380603233</v>
      </c>
      <c r="E12" s="46">
        <v>15570</v>
      </c>
      <c r="F12" s="52">
        <f>SUM(E12/B12)</f>
        <v>0.5189135144142643</v>
      </c>
      <c r="G12" s="37">
        <v>11524</v>
      </c>
      <c r="H12" s="53">
        <f>SUM(G12/B12)</f>
        <v>0.3840693217797034</v>
      </c>
      <c r="I12" s="6"/>
      <c r="J12" s="105" t="s">
        <v>36</v>
      </c>
      <c r="K12" s="41">
        <v>1891</v>
      </c>
      <c r="L12" s="41">
        <v>2357</v>
      </c>
      <c r="M12" s="57">
        <f t="shared" si="0"/>
        <v>4248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37</v>
      </c>
      <c r="K13" s="42">
        <v>2402</v>
      </c>
      <c r="L13" s="42">
        <v>2645</v>
      </c>
      <c r="M13" s="58">
        <f t="shared" si="0"/>
        <v>5047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38</v>
      </c>
      <c r="K14" s="42">
        <v>2288</v>
      </c>
      <c r="L14" s="42">
        <v>2400</v>
      </c>
      <c r="M14" s="58">
        <f t="shared" si="0"/>
        <v>4688</v>
      </c>
      <c r="N14" s="8"/>
    </row>
    <row r="15" spans="1:14" ht="22.5" customHeight="1">
      <c r="A15" s="15"/>
      <c r="B15" s="103">
        <f>C15+E15+G15</f>
        <v>55443</v>
      </c>
      <c r="C15" s="25">
        <f>SUM(C9:C13)</f>
        <v>5929</v>
      </c>
      <c r="D15" s="54">
        <f>SUM(C15/B15)</f>
        <v>0.10693865772054181</v>
      </c>
      <c r="E15" s="49">
        <f>SUM(E9:E13)</f>
        <v>30573</v>
      </c>
      <c r="F15" s="55">
        <f>SUM(E15/B15)</f>
        <v>0.5514311996104106</v>
      </c>
      <c r="G15" s="4">
        <f>SUM(G9:G13)</f>
        <v>18941</v>
      </c>
      <c r="H15" s="56">
        <f>SUM(G15/B15)</f>
        <v>0.3416301426690475</v>
      </c>
      <c r="I15" s="18"/>
      <c r="J15" s="106" t="s">
        <v>39</v>
      </c>
      <c r="K15" s="42">
        <v>1785</v>
      </c>
      <c r="L15" s="42">
        <v>1731</v>
      </c>
      <c r="M15" s="58">
        <f t="shared" si="0"/>
        <v>3516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40</v>
      </c>
      <c r="K16" s="42">
        <v>1377</v>
      </c>
      <c r="L16" s="42">
        <v>1496</v>
      </c>
      <c r="M16" s="58">
        <f t="shared" si="0"/>
        <v>2873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41</v>
      </c>
      <c r="K17" s="42">
        <v>1242</v>
      </c>
      <c r="L17" s="42">
        <v>1338</v>
      </c>
      <c r="M17" s="58">
        <f t="shared" si="0"/>
        <v>2580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42</v>
      </c>
      <c r="K18" s="42">
        <v>1436</v>
      </c>
      <c r="L18" s="42">
        <v>1440</v>
      </c>
      <c r="M18" s="58">
        <f t="shared" si="0"/>
        <v>2876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43</v>
      </c>
      <c r="K19" s="42">
        <v>1329</v>
      </c>
      <c r="L19" s="42">
        <v>1293</v>
      </c>
      <c r="M19" s="58">
        <f t="shared" si="0"/>
        <v>2622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44</v>
      </c>
      <c r="K20" s="42">
        <v>1031</v>
      </c>
      <c r="L20" s="42">
        <v>1029</v>
      </c>
      <c r="M20" s="58">
        <f t="shared" si="0"/>
        <v>2060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45</v>
      </c>
      <c r="K21" s="42">
        <v>939</v>
      </c>
      <c r="L21" s="42">
        <v>1041</v>
      </c>
      <c r="M21" s="58">
        <f t="shared" si="0"/>
        <v>1980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46</v>
      </c>
      <c r="K22" s="42">
        <v>1174</v>
      </c>
      <c r="L22" s="42">
        <v>1157</v>
      </c>
      <c r="M22" s="58">
        <f>SUM(K22:L22)</f>
        <v>2331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73</v>
      </c>
      <c r="K23" s="59">
        <v>1149</v>
      </c>
      <c r="L23" s="59">
        <v>1118</v>
      </c>
      <c r="M23" s="60">
        <f>SUM(K23:L23)</f>
        <v>2267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47</v>
      </c>
      <c r="K24" s="59">
        <v>990</v>
      </c>
      <c r="L24" s="59">
        <v>939</v>
      </c>
      <c r="M24" s="60">
        <f>SUM(K24+L24)</f>
        <v>1929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48</v>
      </c>
      <c r="K25" s="59">
        <v>879</v>
      </c>
      <c r="L25" s="59">
        <v>854</v>
      </c>
      <c r="M25" s="60">
        <f>SUM(K25+L25)</f>
        <v>1733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49</v>
      </c>
      <c r="K26" s="104">
        <f>SUM(K4:K25)</f>
        <v>25438</v>
      </c>
      <c r="L26" s="104">
        <f>SUM(L4:L25)</f>
        <v>30005</v>
      </c>
      <c r="M26" s="104">
        <f>SUM(M4:M25)</f>
        <v>55443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76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7552</v>
      </c>
      <c r="E6" s="67"/>
      <c r="F6" s="68">
        <v>7206</v>
      </c>
      <c r="G6" s="69"/>
      <c r="H6" s="68">
        <v>9013</v>
      </c>
      <c r="I6" s="70"/>
      <c r="J6" s="68">
        <f aca="true" t="shared" si="0" ref="J6:J18">F6+H6</f>
        <v>16219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5422</v>
      </c>
      <c r="E7" s="73"/>
      <c r="F7" s="74">
        <v>5834</v>
      </c>
      <c r="G7" s="75"/>
      <c r="H7" s="74">
        <v>6657</v>
      </c>
      <c r="I7" s="67"/>
      <c r="J7" s="68">
        <f t="shared" si="0"/>
        <v>12491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974</v>
      </c>
      <c r="E8" s="136"/>
      <c r="F8" s="133">
        <v>1033</v>
      </c>
      <c r="G8" s="134"/>
      <c r="H8" s="135">
        <v>1151</v>
      </c>
      <c r="I8" s="136"/>
      <c r="J8" s="133">
        <f t="shared" si="0"/>
        <v>2184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663</v>
      </c>
      <c r="E9" s="136"/>
      <c r="F9" s="133">
        <v>836</v>
      </c>
      <c r="G9" s="134"/>
      <c r="H9" s="135">
        <v>938</v>
      </c>
      <c r="I9" s="136"/>
      <c r="J9" s="133">
        <f t="shared" si="0"/>
        <v>1774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1675</v>
      </c>
      <c r="E10" s="84"/>
      <c r="F10" s="86">
        <v>1912</v>
      </c>
      <c r="G10" s="83"/>
      <c r="H10" s="86">
        <v>2257</v>
      </c>
      <c r="I10" s="82"/>
      <c r="J10" s="85">
        <f t="shared" si="0"/>
        <v>4169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1409</v>
      </c>
      <c r="E11" s="84"/>
      <c r="F11" s="86">
        <v>1532</v>
      </c>
      <c r="G11" s="83"/>
      <c r="H11" s="86">
        <v>1784</v>
      </c>
      <c r="I11" s="82"/>
      <c r="J11" s="85">
        <f t="shared" si="0"/>
        <v>3316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71</v>
      </c>
      <c r="E12" s="136"/>
      <c r="F12" s="133">
        <v>69</v>
      </c>
      <c r="G12" s="134"/>
      <c r="H12" s="135">
        <v>91</v>
      </c>
      <c r="I12" s="136"/>
      <c r="J12" s="133">
        <f t="shared" si="0"/>
        <v>160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628</v>
      </c>
      <c r="E13" s="73"/>
      <c r="F13" s="74">
        <v>697</v>
      </c>
      <c r="G13" s="75"/>
      <c r="H13" s="74">
        <v>829</v>
      </c>
      <c r="I13" s="67"/>
      <c r="J13" s="68">
        <f t="shared" si="0"/>
        <v>1526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1005</v>
      </c>
      <c r="E14" s="73"/>
      <c r="F14" s="74">
        <v>1082</v>
      </c>
      <c r="G14" s="75"/>
      <c r="H14" s="74">
        <v>1300</v>
      </c>
      <c r="I14" s="67"/>
      <c r="J14" s="68">
        <f t="shared" si="0"/>
        <v>2382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416</v>
      </c>
      <c r="G15" s="75"/>
      <c r="H15" s="74">
        <v>490</v>
      </c>
      <c r="I15" s="67"/>
      <c r="J15" s="68">
        <f t="shared" si="0"/>
        <v>906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73</v>
      </c>
      <c r="E16" s="73"/>
      <c r="F16" s="74">
        <v>92</v>
      </c>
      <c r="G16" s="75"/>
      <c r="H16" s="74">
        <v>106</v>
      </c>
      <c r="I16" s="67"/>
      <c r="J16" s="68">
        <f t="shared" si="0"/>
        <v>198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5</v>
      </c>
      <c r="E17" s="73"/>
      <c r="F17" s="74">
        <v>2</v>
      </c>
      <c r="G17" s="75"/>
      <c r="H17" s="74">
        <v>6</v>
      </c>
      <c r="I17" s="67"/>
      <c r="J17" s="68">
        <f t="shared" si="0"/>
        <v>8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518</v>
      </c>
      <c r="E18" s="73"/>
      <c r="F18" s="74">
        <v>553</v>
      </c>
      <c r="G18" s="75"/>
      <c r="H18" s="74">
        <v>490</v>
      </c>
      <c r="I18" s="67"/>
      <c r="J18" s="74">
        <f t="shared" si="0"/>
        <v>1043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18586</v>
      </c>
      <c r="E19" s="91"/>
      <c r="F19" s="92">
        <f>SUM(F6+F7+F10+F11+F13+F14+F15+F16+F17+F18)</f>
        <v>19326</v>
      </c>
      <c r="G19" s="93"/>
      <c r="H19" s="92">
        <f>SUM(H6+H7+H10+H11+H13+H14+H15+H16+H17+H18)</f>
        <v>22932</v>
      </c>
      <c r="I19" s="94"/>
      <c r="J19" s="92">
        <f>SUM(J6+J7+J10+J11+J13+J14+J15+J16+J17+J18)</f>
        <v>42258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465</v>
      </c>
      <c r="E20" s="87"/>
      <c r="F20" s="88">
        <v>488</v>
      </c>
      <c r="G20" s="87"/>
      <c r="H20" s="88">
        <v>596</v>
      </c>
      <c r="I20" s="87"/>
      <c r="J20" s="86">
        <f>SUM(F20:I20)</f>
        <v>1084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465</v>
      </c>
      <c r="E21" s="95"/>
      <c r="F21" s="96">
        <f>F20</f>
        <v>488</v>
      </c>
      <c r="G21" s="95"/>
      <c r="H21" s="96">
        <f>H20</f>
        <v>596</v>
      </c>
      <c r="I21" s="95"/>
      <c r="J21" s="97">
        <f>SUM(F21:I21)</f>
        <v>1084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525</v>
      </c>
      <c r="E22" s="87"/>
      <c r="F22" s="88">
        <v>543</v>
      </c>
      <c r="G22" s="87"/>
      <c r="H22" s="88">
        <v>673</v>
      </c>
      <c r="I22" s="87"/>
      <c r="J22" s="86">
        <f>SUM(F22:I22)</f>
        <v>1216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867</v>
      </c>
      <c r="E23" s="87"/>
      <c r="F23" s="89">
        <v>968</v>
      </c>
      <c r="G23" s="87"/>
      <c r="H23" s="89">
        <v>1100</v>
      </c>
      <c r="I23" s="87"/>
      <c r="J23" s="86">
        <f>SUM(F23:I23)</f>
        <v>2068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1392</v>
      </c>
      <c r="E24" s="95"/>
      <c r="F24" s="96">
        <f>F22+F23</f>
        <v>1511</v>
      </c>
      <c r="G24" s="95"/>
      <c r="H24" s="96">
        <f>H22+H23</f>
        <v>1773</v>
      </c>
      <c r="I24" s="95"/>
      <c r="J24" s="92">
        <f>F24+H24</f>
        <v>3284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497</v>
      </c>
      <c r="E25" s="87"/>
      <c r="F25" s="88">
        <v>546</v>
      </c>
      <c r="G25" s="87"/>
      <c r="H25" s="88">
        <v>631</v>
      </c>
      <c r="I25" s="87"/>
      <c r="J25" s="90">
        <f>SUM(F25:I25)</f>
        <v>1177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323</v>
      </c>
      <c r="E26" s="87"/>
      <c r="F26" s="88">
        <v>384</v>
      </c>
      <c r="G26" s="87"/>
      <c r="H26" s="88">
        <v>374</v>
      </c>
      <c r="I26" s="87"/>
      <c r="J26" s="86">
        <f>SUM(F26:I26)</f>
        <v>758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820</v>
      </c>
      <c r="E27" s="95"/>
      <c r="F27" s="96">
        <f>F25+F26</f>
        <v>930</v>
      </c>
      <c r="G27" s="95"/>
      <c r="H27" s="96">
        <f>H25+H26</f>
        <v>1005</v>
      </c>
      <c r="I27" s="95"/>
      <c r="J27" s="92">
        <f>F27+H27</f>
        <v>1935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1170</v>
      </c>
      <c r="E28" s="87"/>
      <c r="F28" s="88">
        <v>1186</v>
      </c>
      <c r="G28" s="87"/>
      <c r="H28" s="88">
        <v>1403</v>
      </c>
      <c r="I28" s="87"/>
      <c r="J28" s="90">
        <f>SUM(F28:I28)</f>
        <v>2589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307</v>
      </c>
      <c r="E29" s="87"/>
      <c r="F29" s="88">
        <v>325</v>
      </c>
      <c r="G29" s="87"/>
      <c r="H29" s="88">
        <v>367</v>
      </c>
      <c r="I29" s="87"/>
      <c r="J29" s="86">
        <f>SUM(F29:I29)</f>
        <v>692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1477</v>
      </c>
      <c r="E30" s="95"/>
      <c r="F30" s="96">
        <f>F28+F29</f>
        <v>1511</v>
      </c>
      <c r="G30" s="95"/>
      <c r="H30" s="96">
        <f>H28+H29</f>
        <v>1770</v>
      </c>
      <c r="I30" s="95"/>
      <c r="J30" s="92">
        <f>F30+H30</f>
        <v>3281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526</v>
      </c>
      <c r="G31" s="87"/>
      <c r="H31" s="88">
        <v>628</v>
      </c>
      <c r="I31" s="87"/>
      <c r="J31" s="90">
        <f>SUM(F31:I31)</f>
        <v>1154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315</v>
      </c>
      <c r="E32" s="87"/>
      <c r="F32" s="88">
        <v>390</v>
      </c>
      <c r="G32" s="87"/>
      <c r="H32" s="88">
        <v>433</v>
      </c>
      <c r="I32" s="87"/>
      <c r="J32" s="86">
        <f>SUM(F32:I32)</f>
        <v>823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775</v>
      </c>
      <c r="E33" s="95"/>
      <c r="F33" s="96">
        <f>F31+F32</f>
        <v>916</v>
      </c>
      <c r="G33" s="95"/>
      <c r="H33" s="96">
        <f>H31+H32</f>
        <v>1061</v>
      </c>
      <c r="I33" s="95"/>
      <c r="J33" s="92">
        <f>F33+H33</f>
        <v>1977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490</v>
      </c>
      <c r="E34" s="87"/>
      <c r="F34" s="88">
        <v>567</v>
      </c>
      <c r="G34" s="87"/>
      <c r="H34" s="88">
        <v>657</v>
      </c>
      <c r="I34" s="87"/>
      <c r="J34" s="90">
        <f>SUM(F34:I34)</f>
        <v>1224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427</v>
      </c>
      <c r="E35" s="87"/>
      <c r="F35" s="88">
        <v>468</v>
      </c>
      <c r="G35" s="87"/>
      <c r="H35" s="88">
        <v>588</v>
      </c>
      <c r="I35" s="87"/>
      <c r="J35" s="86">
        <f>SUM(F35:I35)</f>
        <v>1056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917</v>
      </c>
      <c r="E36" s="95"/>
      <c r="F36" s="96">
        <f>F34+F35</f>
        <v>1035</v>
      </c>
      <c r="G36" s="95"/>
      <c r="H36" s="96">
        <f>H34+H35</f>
        <v>1245</v>
      </c>
      <c r="I36" s="95"/>
      <c r="J36" s="92">
        <f>F36+H36</f>
        <v>2280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24432</v>
      </c>
      <c r="E37" s="144"/>
      <c r="F37" s="143">
        <f>F19+F21+F24+F27+F30+F33+F36</f>
        <v>25717</v>
      </c>
      <c r="G37" s="144"/>
      <c r="H37" s="143">
        <f>H19+H21+H24+H27+H30+H33+H36</f>
        <v>30382</v>
      </c>
      <c r="I37" s="144"/>
      <c r="J37" s="143">
        <f>J19+J21+J24+J27+J30+J33+J36</f>
        <v>56099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76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32</v>
      </c>
      <c r="M4" s="57">
        <f aca="true" t="shared" si="0" ref="M4:M20">SUM(K4+L4)</f>
        <v>34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30</v>
      </c>
      <c r="L5" s="41">
        <v>181</v>
      </c>
      <c r="M5" s="57">
        <f t="shared" si="0"/>
        <v>211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158</v>
      </c>
      <c r="L6" s="41">
        <v>590</v>
      </c>
      <c r="M6" s="57">
        <f t="shared" si="0"/>
        <v>748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527</v>
      </c>
      <c r="L7" s="41">
        <v>1349</v>
      </c>
      <c r="M7" s="57">
        <f t="shared" si="0"/>
        <v>1876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1179</v>
      </c>
      <c r="L8" s="41">
        <v>2050</v>
      </c>
      <c r="M8" s="57">
        <f t="shared" si="0"/>
        <v>3229</v>
      </c>
      <c r="N8" s="8"/>
    </row>
    <row r="9" spans="1:14" ht="22.5" customHeight="1">
      <c r="A9" s="15"/>
      <c r="B9" s="102">
        <f>C9+E9+G9</f>
        <v>25717</v>
      </c>
      <c r="C9" s="25">
        <v>3099</v>
      </c>
      <c r="D9" s="51">
        <f>SUM(C9/B9)</f>
        <v>0.12050394680561496</v>
      </c>
      <c r="E9" s="46">
        <v>15153</v>
      </c>
      <c r="F9" s="52">
        <f>SUM(E9/B9)</f>
        <v>0.589221137768791</v>
      </c>
      <c r="G9" s="2">
        <v>7465</v>
      </c>
      <c r="H9" s="53">
        <f>SUM(G9/B9)</f>
        <v>0.29027491542559397</v>
      </c>
      <c r="I9" s="6"/>
      <c r="J9" s="105" t="s">
        <v>34</v>
      </c>
      <c r="K9" s="41">
        <v>1747</v>
      </c>
      <c r="L9" s="41">
        <v>2434</v>
      </c>
      <c r="M9" s="57">
        <f t="shared" si="0"/>
        <v>4181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1869</v>
      </c>
      <c r="L10" s="41">
        <v>2510</v>
      </c>
      <c r="M10" s="57">
        <f t="shared" si="0"/>
        <v>4379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1953</v>
      </c>
      <c r="L11" s="41">
        <v>2380</v>
      </c>
      <c r="M11" s="57">
        <f t="shared" si="0"/>
        <v>4333</v>
      </c>
      <c r="N11" s="8"/>
    </row>
    <row r="12" spans="1:14" ht="22.5" customHeight="1">
      <c r="A12" s="15"/>
      <c r="B12" s="102">
        <f>C12+E12+G12</f>
        <v>30382</v>
      </c>
      <c r="C12" s="25">
        <v>2968</v>
      </c>
      <c r="D12" s="51">
        <f>SUM(C12/B12)</f>
        <v>0.09768942136791521</v>
      </c>
      <c r="E12" s="46">
        <v>15888</v>
      </c>
      <c r="F12" s="52">
        <f>SUM(E12/B12)</f>
        <v>0.5229412151932065</v>
      </c>
      <c r="G12" s="37">
        <v>11526</v>
      </c>
      <c r="H12" s="53">
        <f>SUM(G12/B12)</f>
        <v>0.3793693634388783</v>
      </c>
      <c r="I12" s="6"/>
      <c r="J12" s="106" t="s">
        <v>37</v>
      </c>
      <c r="K12" s="42">
        <v>2208</v>
      </c>
      <c r="L12" s="42">
        <v>2558</v>
      </c>
      <c r="M12" s="58">
        <f t="shared" si="0"/>
        <v>4766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2481</v>
      </c>
      <c r="L13" s="42">
        <v>2495</v>
      </c>
      <c r="M13" s="58">
        <f t="shared" si="0"/>
        <v>4976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1847</v>
      </c>
      <c r="L14" s="42">
        <v>1819</v>
      </c>
      <c r="M14" s="58">
        <f t="shared" si="0"/>
        <v>3666</v>
      </c>
      <c r="N14" s="8"/>
    </row>
    <row r="15" spans="1:14" ht="22.5" customHeight="1">
      <c r="A15" s="15"/>
      <c r="B15" s="103">
        <f>C15+E15+G15</f>
        <v>56099</v>
      </c>
      <c r="C15" s="25">
        <f>SUM(C9:C13)</f>
        <v>6067</v>
      </c>
      <c r="D15" s="54">
        <f>SUM(C15/B15)</f>
        <v>0.10814809533146759</v>
      </c>
      <c r="E15" s="49">
        <f>SUM(E9:E13)</f>
        <v>31041</v>
      </c>
      <c r="F15" s="55">
        <f>SUM(E15/B15)</f>
        <v>0.5533253712187383</v>
      </c>
      <c r="G15" s="4">
        <f>SUM(G9:G13)</f>
        <v>18991</v>
      </c>
      <c r="H15" s="56">
        <f>SUM(G15/B15)</f>
        <v>0.3385265334497941</v>
      </c>
      <c r="I15" s="18"/>
      <c r="J15" s="106" t="s">
        <v>40</v>
      </c>
      <c r="K15" s="42">
        <v>1414</v>
      </c>
      <c r="L15" s="42">
        <v>1508</v>
      </c>
      <c r="M15" s="58">
        <f t="shared" si="0"/>
        <v>2922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1245</v>
      </c>
      <c r="L16" s="42">
        <v>1401</v>
      </c>
      <c r="M16" s="58">
        <f t="shared" si="0"/>
        <v>2646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1390</v>
      </c>
      <c r="L17" s="42">
        <v>1400</v>
      </c>
      <c r="M17" s="58">
        <f t="shared" si="0"/>
        <v>2790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1409</v>
      </c>
      <c r="L18" s="42">
        <v>1333</v>
      </c>
      <c r="M18" s="58">
        <f t="shared" si="0"/>
        <v>2742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1049</v>
      </c>
      <c r="L19" s="42">
        <v>1089</v>
      </c>
      <c r="M19" s="58">
        <f t="shared" si="0"/>
        <v>2138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963</v>
      </c>
      <c r="L20" s="42">
        <v>1096</v>
      </c>
      <c r="M20" s="58">
        <f t="shared" si="0"/>
        <v>2059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1147</v>
      </c>
      <c r="L21" s="42">
        <v>1189</v>
      </c>
      <c r="M21" s="58">
        <f>SUM(K21:L21)</f>
        <v>2336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1172</v>
      </c>
      <c r="L22" s="59">
        <v>1143</v>
      </c>
      <c r="M22" s="60">
        <f>SUM(K22:L22)</f>
        <v>2315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1042</v>
      </c>
      <c r="L23" s="59">
        <v>962</v>
      </c>
      <c r="M23" s="60">
        <f>SUM(K23+L23)</f>
        <v>2004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885</v>
      </c>
      <c r="L24" s="59">
        <v>863</v>
      </c>
      <c r="M24" s="60">
        <f>SUM(K24+L24)</f>
        <v>1748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25717</v>
      </c>
      <c r="L25" s="104">
        <f>SUM(L4:L24)</f>
        <v>30382</v>
      </c>
      <c r="M25" s="104">
        <f>SUM(M4:M24)</f>
        <v>56099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77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7540</v>
      </c>
      <c r="E6" s="67"/>
      <c r="F6" s="68">
        <v>7187</v>
      </c>
      <c r="G6" s="69"/>
      <c r="H6" s="68">
        <v>8993</v>
      </c>
      <c r="I6" s="70"/>
      <c r="J6" s="68">
        <f aca="true" t="shared" si="0" ref="J6:J18">F6+H6</f>
        <v>16180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5434</v>
      </c>
      <c r="E7" s="73"/>
      <c r="F7" s="74">
        <v>5839</v>
      </c>
      <c r="G7" s="75"/>
      <c r="H7" s="74">
        <v>6665</v>
      </c>
      <c r="I7" s="67"/>
      <c r="J7" s="68">
        <f t="shared" si="0"/>
        <v>12504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972</v>
      </c>
      <c r="E8" s="136"/>
      <c r="F8" s="133">
        <v>1032</v>
      </c>
      <c r="G8" s="134"/>
      <c r="H8" s="135">
        <v>1145</v>
      </c>
      <c r="I8" s="136"/>
      <c r="J8" s="133">
        <f t="shared" si="0"/>
        <v>2177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664</v>
      </c>
      <c r="E9" s="136"/>
      <c r="F9" s="133">
        <v>834</v>
      </c>
      <c r="G9" s="134"/>
      <c r="H9" s="135">
        <v>937</v>
      </c>
      <c r="I9" s="136"/>
      <c r="J9" s="133">
        <f t="shared" si="0"/>
        <v>1771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1676</v>
      </c>
      <c r="E10" s="84"/>
      <c r="F10" s="86">
        <v>1915</v>
      </c>
      <c r="G10" s="83"/>
      <c r="H10" s="86">
        <v>2255</v>
      </c>
      <c r="I10" s="82"/>
      <c r="J10" s="85">
        <f t="shared" si="0"/>
        <v>4170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1406</v>
      </c>
      <c r="E11" s="84"/>
      <c r="F11" s="86">
        <v>1524</v>
      </c>
      <c r="G11" s="83"/>
      <c r="H11" s="86">
        <v>1778</v>
      </c>
      <c r="I11" s="82"/>
      <c r="J11" s="85">
        <f t="shared" si="0"/>
        <v>3302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71</v>
      </c>
      <c r="E12" s="136"/>
      <c r="F12" s="133">
        <v>69</v>
      </c>
      <c r="G12" s="134"/>
      <c r="H12" s="135">
        <v>91</v>
      </c>
      <c r="I12" s="136"/>
      <c r="J12" s="133">
        <f t="shared" si="0"/>
        <v>160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627</v>
      </c>
      <c r="E13" s="73"/>
      <c r="F13" s="74">
        <v>696</v>
      </c>
      <c r="G13" s="75"/>
      <c r="H13" s="74">
        <v>827</v>
      </c>
      <c r="I13" s="67"/>
      <c r="J13" s="68">
        <f t="shared" si="0"/>
        <v>1523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1004</v>
      </c>
      <c r="E14" s="73"/>
      <c r="F14" s="74">
        <v>1087</v>
      </c>
      <c r="G14" s="75"/>
      <c r="H14" s="74">
        <v>1298</v>
      </c>
      <c r="I14" s="67"/>
      <c r="J14" s="68">
        <f t="shared" si="0"/>
        <v>2385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415</v>
      </c>
      <c r="G15" s="75"/>
      <c r="H15" s="74">
        <v>490</v>
      </c>
      <c r="I15" s="67"/>
      <c r="J15" s="68">
        <f t="shared" si="0"/>
        <v>905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72</v>
      </c>
      <c r="E16" s="73"/>
      <c r="F16" s="74">
        <v>91</v>
      </c>
      <c r="G16" s="75"/>
      <c r="H16" s="74">
        <v>105</v>
      </c>
      <c r="I16" s="67"/>
      <c r="J16" s="68">
        <f t="shared" si="0"/>
        <v>196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5</v>
      </c>
      <c r="E17" s="73"/>
      <c r="F17" s="74">
        <v>2</v>
      </c>
      <c r="G17" s="75"/>
      <c r="H17" s="74">
        <v>6</v>
      </c>
      <c r="I17" s="67"/>
      <c r="J17" s="68">
        <f t="shared" si="0"/>
        <v>8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519</v>
      </c>
      <c r="E18" s="73"/>
      <c r="F18" s="74">
        <v>553</v>
      </c>
      <c r="G18" s="75"/>
      <c r="H18" s="74">
        <v>490</v>
      </c>
      <c r="I18" s="67"/>
      <c r="J18" s="74">
        <f t="shared" si="0"/>
        <v>1043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18582</v>
      </c>
      <c r="E19" s="91"/>
      <c r="F19" s="92">
        <f>SUM(F6+F7+F10+F11+F13+F14+F15+F16+F17+F18)</f>
        <v>19309</v>
      </c>
      <c r="G19" s="93"/>
      <c r="H19" s="92">
        <f>SUM(H6+H7+H10+H11+H13+H14+H15+H16+H17+H18)</f>
        <v>22907</v>
      </c>
      <c r="I19" s="94"/>
      <c r="J19" s="92">
        <f>SUM(J6+J7+J10+J11+J13+J14+J15+J16+J17+J18)</f>
        <v>42216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468</v>
      </c>
      <c r="E20" s="87"/>
      <c r="F20" s="88">
        <v>493</v>
      </c>
      <c r="G20" s="87"/>
      <c r="H20" s="88">
        <v>597</v>
      </c>
      <c r="I20" s="87"/>
      <c r="J20" s="86">
        <f>SUM(F20:I20)</f>
        <v>1090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468</v>
      </c>
      <c r="E21" s="95"/>
      <c r="F21" s="96">
        <f>F20</f>
        <v>493</v>
      </c>
      <c r="G21" s="95"/>
      <c r="H21" s="96">
        <f>H20</f>
        <v>597</v>
      </c>
      <c r="I21" s="95"/>
      <c r="J21" s="97">
        <f>SUM(F21:I21)</f>
        <v>1090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524</v>
      </c>
      <c r="E22" s="87"/>
      <c r="F22" s="88">
        <v>539</v>
      </c>
      <c r="G22" s="87"/>
      <c r="H22" s="88">
        <v>671</v>
      </c>
      <c r="I22" s="87"/>
      <c r="J22" s="86">
        <f>SUM(F22:I22)</f>
        <v>1210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865</v>
      </c>
      <c r="E23" s="87"/>
      <c r="F23" s="89">
        <v>966</v>
      </c>
      <c r="G23" s="87"/>
      <c r="H23" s="89">
        <v>1099</v>
      </c>
      <c r="I23" s="87"/>
      <c r="J23" s="86">
        <f>SUM(F23:I23)</f>
        <v>2065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1389</v>
      </c>
      <c r="E24" s="95"/>
      <c r="F24" s="96">
        <f>F22+F23</f>
        <v>1505</v>
      </c>
      <c r="G24" s="95"/>
      <c r="H24" s="96">
        <f>H22+H23</f>
        <v>1770</v>
      </c>
      <c r="I24" s="95"/>
      <c r="J24" s="92">
        <f>F24+H24</f>
        <v>3275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501</v>
      </c>
      <c r="E25" s="87"/>
      <c r="F25" s="88">
        <v>549</v>
      </c>
      <c r="G25" s="87"/>
      <c r="H25" s="88">
        <v>629</v>
      </c>
      <c r="I25" s="87"/>
      <c r="J25" s="90">
        <f>SUM(F25:I25)</f>
        <v>1178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381</v>
      </c>
      <c r="G26" s="87"/>
      <c r="H26" s="88">
        <v>367</v>
      </c>
      <c r="I26" s="87"/>
      <c r="J26" s="86">
        <f>SUM(F26:I26)</f>
        <v>748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823</v>
      </c>
      <c r="E27" s="95"/>
      <c r="F27" s="96">
        <f>F25+F26</f>
        <v>930</v>
      </c>
      <c r="G27" s="95"/>
      <c r="H27" s="96">
        <f>H25+H26</f>
        <v>996</v>
      </c>
      <c r="I27" s="95"/>
      <c r="J27" s="92">
        <f>F27+H27</f>
        <v>1926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1169</v>
      </c>
      <c r="E28" s="87"/>
      <c r="F28" s="88">
        <v>1184</v>
      </c>
      <c r="G28" s="87"/>
      <c r="H28" s="88">
        <v>1403</v>
      </c>
      <c r="I28" s="87"/>
      <c r="J28" s="90">
        <f>SUM(F28:I28)</f>
        <v>2587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306</v>
      </c>
      <c r="E29" s="87"/>
      <c r="F29" s="88">
        <v>326</v>
      </c>
      <c r="G29" s="87"/>
      <c r="H29" s="88">
        <v>365</v>
      </c>
      <c r="I29" s="87"/>
      <c r="J29" s="86">
        <f>SUM(F29:I29)</f>
        <v>691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1475</v>
      </c>
      <c r="E30" s="95"/>
      <c r="F30" s="96">
        <f>F28+F29</f>
        <v>1510</v>
      </c>
      <c r="G30" s="95"/>
      <c r="H30" s="96">
        <f>H28+H29</f>
        <v>1768</v>
      </c>
      <c r="I30" s="95"/>
      <c r="J30" s="92">
        <f>F30+H30</f>
        <v>3278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525</v>
      </c>
      <c r="G31" s="87"/>
      <c r="H31" s="88">
        <v>628</v>
      </c>
      <c r="I31" s="87"/>
      <c r="J31" s="90">
        <f>SUM(F31:I31)</f>
        <v>1153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315</v>
      </c>
      <c r="E32" s="87"/>
      <c r="F32" s="88">
        <v>390</v>
      </c>
      <c r="G32" s="87"/>
      <c r="H32" s="88">
        <v>433</v>
      </c>
      <c r="I32" s="87"/>
      <c r="J32" s="86">
        <f>SUM(F32:I32)</f>
        <v>823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775</v>
      </c>
      <c r="E33" s="95"/>
      <c r="F33" s="96">
        <f>F31+F32</f>
        <v>915</v>
      </c>
      <c r="G33" s="95"/>
      <c r="H33" s="96">
        <f>H31+H32</f>
        <v>1061</v>
      </c>
      <c r="I33" s="95"/>
      <c r="J33" s="92">
        <f>F33+H33</f>
        <v>1976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487</v>
      </c>
      <c r="E34" s="87"/>
      <c r="F34" s="88">
        <v>565</v>
      </c>
      <c r="G34" s="87"/>
      <c r="H34" s="88">
        <v>654</v>
      </c>
      <c r="I34" s="87"/>
      <c r="J34" s="90">
        <f>SUM(F34:I34)</f>
        <v>1219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427</v>
      </c>
      <c r="E35" s="87"/>
      <c r="F35" s="88">
        <v>468</v>
      </c>
      <c r="G35" s="87"/>
      <c r="H35" s="88">
        <v>586</v>
      </c>
      <c r="I35" s="87"/>
      <c r="J35" s="86">
        <f>SUM(F35:I35)</f>
        <v>1054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914</v>
      </c>
      <c r="E36" s="95"/>
      <c r="F36" s="96">
        <f>F34+F35</f>
        <v>1033</v>
      </c>
      <c r="G36" s="95"/>
      <c r="H36" s="96">
        <f>H34+H35</f>
        <v>1240</v>
      </c>
      <c r="I36" s="95"/>
      <c r="J36" s="92">
        <f>F36+H36</f>
        <v>2273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24426</v>
      </c>
      <c r="E37" s="144"/>
      <c r="F37" s="143">
        <f>F19+F21+F24+F27+F30+F33+F36</f>
        <v>25695</v>
      </c>
      <c r="G37" s="144"/>
      <c r="H37" s="143">
        <f>H19+H21+H24+H27+H30+H33+H36</f>
        <v>30339</v>
      </c>
      <c r="I37" s="144"/>
      <c r="J37" s="143">
        <f>J19+J21+J24+J27+J30+J33+J36</f>
        <v>56034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22.5" customHeight="1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77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3</v>
      </c>
      <c r="L4" s="41">
        <v>31</v>
      </c>
      <c r="M4" s="57">
        <f aca="true" t="shared" si="0" ref="M4:M20">SUM(K4+L4)</f>
        <v>34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29</v>
      </c>
      <c r="L5" s="41">
        <v>180</v>
      </c>
      <c r="M5" s="57">
        <f t="shared" si="0"/>
        <v>209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153</v>
      </c>
      <c r="L6" s="41">
        <v>592</v>
      </c>
      <c r="M6" s="57">
        <f t="shared" si="0"/>
        <v>745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527</v>
      </c>
      <c r="L7" s="41">
        <v>1343</v>
      </c>
      <c r="M7" s="57">
        <f t="shared" si="0"/>
        <v>1870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1184</v>
      </c>
      <c r="L8" s="41">
        <v>2062</v>
      </c>
      <c r="M8" s="57">
        <f t="shared" si="0"/>
        <v>3246</v>
      </c>
      <c r="N8" s="8"/>
    </row>
    <row r="9" spans="1:14" ht="22.5" customHeight="1">
      <c r="A9" s="15"/>
      <c r="B9" s="102">
        <f>C9+E9+G9</f>
        <v>25695</v>
      </c>
      <c r="C9" s="25">
        <v>3098</v>
      </c>
      <c r="D9" s="51">
        <f>SUM(C9/B9)</f>
        <v>0.12056820393072583</v>
      </c>
      <c r="E9" s="46">
        <v>15149</v>
      </c>
      <c r="F9" s="52">
        <f>SUM(E9/B9)</f>
        <v>0.589569955244211</v>
      </c>
      <c r="G9" s="2">
        <v>7448</v>
      </c>
      <c r="H9" s="53">
        <f>SUM(G9/B9)</f>
        <v>0.2898618408250632</v>
      </c>
      <c r="I9" s="6"/>
      <c r="J9" s="105" t="s">
        <v>34</v>
      </c>
      <c r="K9" s="41">
        <v>1749</v>
      </c>
      <c r="L9" s="41">
        <v>2420</v>
      </c>
      <c r="M9" s="57">
        <f t="shared" si="0"/>
        <v>4169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1855</v>
      </c>
      <c r="L10" s="41">
        <v>2494</v>
      </c>
      <c r="M10" s="57">
        <f t="shared" si="0"/>
        <v>4349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1948</v>
      </c>
      <c r="L11" s="41">
        <v>2400</v>
      </c>
      <c r="M11" s="57">
        <f t="shared" si="0"/>
        <v>4348</v>
      </c>
      <c r="N11" s="8"/>
    </row>
    <row r="12" spans="1:14" ht="22.5" customHeight="1">
      <c r="A12" s="15"/>
      <c r="B12" s="102">
        <f>C12+E12+G12</f>
        <v>30339</v>
      </c>
      <c r="C12" s="25">
        <v>2965</v>
      </c>
      <c r="D12" s="51">
        <f>SUM(C12/B12)</f>
        <v>0.09772899568212531</v>
      </c>
      <c r="E12" s="46">
        <v>15852</v>
      </c>
      <c r="F12" s="52">
        <f>SUM(E12/B12)</f>
        <v>0.5224957974883813</v>
      </c>
      <c r="G12" s="37">
        <v>11522</v>
      </c>
      <c r="H12" s="53">
        <f>SUM(G12/B12)</f>
        <v>0.3797752068294934</v>
      </c>
      <c r="I12" s="6"/>
      <c r="J12" s="106" t="s">
        <v>37</v>
      </c>
      <c r="K12" s="42">
        <v>2232</v>
      </c>
      <c r="L12" s="42">
        <v>2554</v>
      </c>
      <c r="M12" s="58">
        <f t="shared" si="0"/>
        <v>4786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2457</v>
      </c>
      <c r="L13" s="42">
        <v>2488</v>
      </c>
      <c r="M13" s="58">
        <f t="shared" si="0"/>
        <v>4945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1857</v>
      </c>
      <c r="L14" s="42">
        <v>1835</v>
      </c>
      <c r="M14" s="58">
        <f t="shared" si="0"/>
        <v>3692</v>
      </c>
      <c r="N14" s="8"/>
    </row>
    <row r="15" spans="1:14" ht="22.5" customHeight="1">
      <c r="A15" s="15"/>
      <c r="B15" s="103">
        <f>C15+E15+G15</f>
        <v>56034</v>
      </c>
      <c r="C15" s="25">
        <f>SUM(C9:C13)</f>
        <v>6063</v>
      </c>
      <c r="D15" s="54">
        <f>SUM(C15/B15)</f>
        <v>0.10820216297248099</v>
      </c>
      <c r="E15" s="49">
        <f>SUM(E9:E13)</f>
        <v>31001</v>
      </c>
      <c r="F15" s="55">
        <f>SUM(E15/B15)</f>
        <v>0.55325338187529</v>
      </c>
      <c r="G15" s="4">
        <f>SUM(G9:G13)</f>
        <v>18970</v>
      </c>
      <c r="H15" s="56">
        <f>SUM(G15/B15)</f>
        <v>0.33854445515222903</v>
      </c>
      <c r="I15" s="18"/>
      <c r="J15" s="106" t="s">
        <v>40</v>
      </c>
      <c r="K15" s="42">
        <v>1409</v>
      </c>
      <c r="L15" s="42">
        <v>1487</v>
      </c>
      <c r="M15" s="58">
        <f t="shared" si="0"/>
        <v>2896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1233</v>
      </c>
      <c r="L16" s="42">
        <v>1397</v>
      </c>
      <c r="M16" s="58">
        <f t="shared" si="0"/>
        <v>2630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1400</v>
      </c>
      <c r="L17" s="42">
        <v>1408</v>
      </c>
      <c r="M17" s="58">
        <f t="shared" si="0"/>
        <v>2808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1401</v>
      </c>
      <c r="L18" s="42">
        <v>1333</v>
      </c>
      <c r="M18" s="58">
        <f t="shared" si="0"/>
        <v>2734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1048</v>
      </c>
      <c r="L19" s="42">
        <v>1073</v>
      </c>
      <c r="M19" s="58">
        <f t="shared" si="0"/>
        <v>2121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967</v>
      </c>
      <c r="L20" s="42">
        <v>1107</v>
      </c>
      <c r="M20" s="58">
        <f t="shared" si="0"/>
        <v>2074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1145</v>
      </c>
      <c r="L21" s="42">
        <v>1170</v>
      </c>
      <c r="M21" s="58">
        <f>SUM(K21:L21)</f>
        <v>2315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1168</v>
      </c>
      <c r="L22" s="59">
        <v>1143</v>
      </c>
      <c r="M22" s="60">
        <f>SUM(K22:L22)</f>
        <v>2311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1040</v>
      </c>
      <c r="L23" s="59">
        <v>970</v>
      </c>
      <c r="M23" s="60">
        <f>SUM(K23+L23)</f>
        <v>2010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890</v>
      </c>
      <c r="L24" s="59">
        <v>852</v>
      </c>
      <c r="M24" s="60">
        <f>SUM(K24+L24)</f>
        <v>1742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25695</v>
      </c>
      <c r="L25" s="104">
        <f>SUM(L4:L24)</f>
        <v>30339</v>
      </c>
      <c r="M25" s="104">
        <f>SUM(M4:M24)</f>
        <v>56034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78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7541</v>
      </c>
      <c r="E6" s="67"/>
      <c r="F6" s="68">
        <v>7196</v>
      </c>
      <c r="G6" s="69"/>
      <c r="H6" s="68">
        <v>8996</v>
      </c>
      <c r="I6" s="70"/>
      <c r="J6" s="68">
        <f aca="true" t="shared" si="0" ref="J6:J18">F6+H6</f>
        <v>16192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5433</v>
      </c>
      <c r="E7" s="73"/>
      <c r="F7" s="74">
        <v>5827</v>
      </c>
      <c r="G7" s="75"/>
      <c r="H7" s="74">
        <v>6662</v>
      </c>
      <c r="I7" s="67"/>
      <c r="J7" s="68">
        <f t="shared" si="0"/>
        <v>12489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972</v>
      </c>
      <c r="E8" s="136"/>
      <c r="F8" s="133">
        <v>1037</v>
      </c>
      <c r="G8" s="134"/>
      <c r="H8" s="135">
        <v>1147</v>
      </c>
      <c r="I8" s="136"/>
      <c r="J8" s="133">
        <f t="shared" si="0"/>
        <v>2184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663</v>
      </c>
      <c r="E9" s="136"/>
      <c r="F9" s="133">
        <v>831</v>
      </c>
      <c r="G9" s="134"/>
      <c r="H9" s="135">
        <v>937</v>
      </c>
      <c r="I9" s="136"/>
      <c r="J9" s="133">
        <f t="shared" si="0"/>
        <v>1768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1670</v>
      </c>
      <c r="E10" s="84"/>
      <c r="F10" s="86">
        <v>1916</v>
      </c>
      <c r="G10" s="83"/>
      <c r="H10" s="86">
        <v>2257</v>
      </c>
      <c r="I10" s="82"/>
      <c r="J10" s="85">
        <f t="shared" si="0"/>
        <v>4173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1407</v>
      </c>
      <c r="E11" s="84"/>
      <c r="F11" s="86">
        <v>1524</v>
      </c>
      <c r="G11" s="83"/>
      <c r="H11" s="86">
        <v>1781</v>
      </c>
      <c r="I11" s="82"/>
      <c r="J11" s="85">
        <f t="shared" si="0"/>
        <v>3305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69</v>
      </c>
      <c r="G12" s="134"/>
      <c r="H12" s="135">
        <v>91</v>
      </c>
      <c r="I12" s="136"/>
      <c r="J12" s="133">
        <f t="shared" si="0"/>
        <v>160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627</v>
      </c>
      <c r="E13" s="73"/>
      <c r="F13" s="74">
        <v>696</v>
      </c>
      <c r="G13" s="75"/>
      <c r="H13" s="74">
        <v>828</v>
      </c>
      <c r="I13" s="67"/>
      <c r="J13" s="68">
        <f t="shared" si="0"/>
        <v>1524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1003</v>
      </c>
      <c r="E14" s="73"/>
      <c r="F14" s="74">
        <v>1087</v>
      </c>
      <c r="G14" s="75"/>
      <c r="H14" s="74">
        <v>1298</v>
      </c>
      <c r="I14" s="67"/>
      <c r="J14" s="68">
        <f t="shared" si="0"/>
        <v>2385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415</v>
      </c>
      <c r="G15" s="75"/>
      <c r="H15" s="74">
        <v>489</v>
      </c>
      <c r="I15" s="67"/>
      <c r="J15" s="68">
        <f t="shared" si="0"/>
        <v>904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72</v>
      </c>
      <c r="E16" s="73"/>
      <c r="F16" s="74">
        <v>91</v>
      </c>
      <c r="G16" s="75"/>
      <c r="H16" s="74">
        <v>104</v>
      </c>
      <c r="I16" s="67"/>
      <c r="J16" s="68">
        <f t="shared" si="0"/>
        <v>195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5</v>
      </c>
      <c r="E17" s="73"/>
      <c r="F17" s="74">
        <v>2</v>
      </c>
      <c r="G17" s="75"/>
      <c r="H17" s="74">
        <v>6</v>
      </c>
      <c r="I17" s="67"/>
      <c r="J17" s="68">
        <f t="shared" si="0"/>
        <v>8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524</v>
      </c>
      <c r="E18" s="73"/>
      <c r="F18" s="74">
        <v>556</v>
      </c>
      <c r="G18" s="75"/>
      <c r="H18" s="74">
        <v>488</v>
      </c>
      <c r="I18" s="67"/>
      <c r="J18" s="74">
        <f t="shared" si="0"/>
        <v>1044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18581</v>
      </c>
      <c r="E19" s="91"/>
      <c r="F19" s="92">
        <f>SUM(F6+F7+F10+F11+F13+F14+F15+F16+F17+F18)</f>
        <v>19310</v>
      </c>
      <c r="G19" s="93"/>
      <c r="H19" s="92">
        <f>SUM(H6+H7+H10+H11+H13+H14+H15+H16+H17+H18)</f>
        <v>22909</v>
      </c>
      <c r="I19" s="94"/>
      <c r="J19" s="92">
        <f>SUM(J6+J7+J10+J11+J13+J14+J15+J16+J17+J18)</f>
        <v>42219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465</v>
      </c>
      <c r="E20" s="87"/>
      <c r="F20" s="88">
        <v>489</v>
      </c>
      <c r="G20" s="87"/>
      <c r="H20" s="88">
        <v>596</v>
      </c>
      <c r="I20" s="87"/>
      <c r="J20" s="86">
        <f>SUM(F20:I20)</f>
        <v>1085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465</v>
      </c>
      <c r="E21" s="95"/>
      <c r="F21" s="96">
        <f>F20</f>
        <v>489</v>
      </c>
      <c r="G21" s="95"/>
      <c r="H21" s="96">
        <f>H20</f>
        <v>596</v>
      </c>
      <c r="I21" s="95"/>
      <c r="J21" s="97">
        <f>SUM(F21:I21)</f>
        <v>1085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523</v>
      </c>
      <c r="E22" s="87"/>
      <c r="F22" s="88">
        <v>538</v>
      </c>
      <c r="G22" s="87"/>
      <c r="H22" s="88">
        <v>673</v>
      </c>
      <c r="I22" s="87"/>
      <c r="J22" s="86">
        <f>SUM(F22:I22)</f>
        <v>1211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865</v>
      </c>
      <c r="E23" s="87"/>
      <c r="F23" s="89">
        <v>965</v>
      </c>
      <c r="G23" s="87"/>
      <c r="H23" s="89">
        <v>1097</v>
      </c>
      <c r="I23" s="87"/>
      <c r="J23" s="86">
        <f>SUM(F23:I23)</f>
        <v>2062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1388</v>
      </c>
      <c r="E24" s="95"/>
      <c r="F24" s="96">
        <f>F22+F23</f>
        <v>1503</v>
      </c>
      <c r="G24" s="95"/>
      <c r="H24" s="96">
        <f>H22+H23</f>
        <v>1770</v>
      </c>
      <c r="I24" s="95"/>
      <c r="J24" s="92">
        <f>F24+H24</f>
        <v>3273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501</v>
      </c>
      <c r="E25" s="87"/>
      <c r="F25" s="88">
        <v>549</v>
      </c>
      <c r="G25" s="87"/>
      <c r="H25" s="88">
        <v>630</v>
      </c>
      <c r="I25" s="87"/>
      <c r="J25" s="90">
        <f>SUM(F25:I25)</f>
        <v>1179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382</v>
      </c>
      <c r="G26" s="87"/>
      <c r="H26" s="88">
        <v>369</v>
      </c>
      <c r="I26" s="87"/>
      <c r="J26" s="86">
        <f>SUM(F26:I26)</f>
        <v>751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823</v>
      </c>
      <c r="E27" s="95"/>
      <c r="F27" s="96">
        <f>F25+F26</f>
        <v>931</v>
      </c>
      <c r="G27" s="95"/>
      <c r="H27" s="96">
        <f>H25+H26</f>
        <v>999</v>
      </c>
      <c r="I27" s="95"/>
      <c r="J27" s="92">
        <f>F27+H27</f>
        <v>1930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1171</v>
      </c>
      <c r="E28" s="87"/>
      <c r="F28" s="88">
        <v>1187</v>
      </c>
      <c r="G28" s="87"/>
      <c r="H28" s="88">
        <v>1401</v>
      </c>
      <c r="I28" s="87"/>
      <c r="J28" s="90">
        <f>SUM(F28:I28)</f>
        <v>2588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308</v>
      </c>
      <c r="E29" s="87"/>
      <c r="F29" s="88">
        <v>326</v>
      </c>
      <c r="G29" s="87"/>
      <c r="H29" s="88">
        <v>365</v>
      </c>
      <c r="I29" s="87"/>
      <c r="J29" s="86">
        <f>SUM(F29:I29)</f>
        <v>691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1479</v>
      </c>
      <c r="E30" s="95"/>
      <c r="F30" s="96">
        <f>F28+F29</f>
        <v>1513</v>
      </c>
      <c r="G30" s="95"/>
      <c r="H30" s="96">
        <f>H28+H29</f>
        <v>1766</v>
      </c>
      <c r="I30" s="95"/>
      <c r="J30" s="92">
        <f>F30+H30</f>
        <v>3279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460</v>
      </c>
      <c r="E31" s="87"/>
      <c r="F31" s="88">
        <v>525</v>
      </c>
      <c r="G31" s="87"/>
      <c r="H31" s="88">
        <v>628</v>
      </c>
      <c r="I31" s="87"/>
      <c r="J31" s="90">
        <f>SUM(F31:I31)</f>
        <v>1153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315</v>
      </c>
      <c r="E32" s="87"/>
      <c r="F32" s="88">
        <v>388</v>
      </c>
      <c r="G32" s="87"/>
      <c r="H32" s="88">
        <v>432</v>
      </c>
      <c r="I32" s="87"/>
      <c r="J32" s="86">
        <f>SUM(F32:I32)</f>
        <v>820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775</v>
      </c>
      <c r="E33" s="95"/>
      <c r="F33" s="96">
        <f>F31+F32</f>
        <v>913</v>
      </c>
      <c r="G33" s="95"/>
      <c r="H33" s="96">
        <f>H31+H32</f>
        <v>1060</v>
      </c>
      <c r="I33" s="95"/>
      <c r="J33" s="92">
        <f>F33+H33</f>
        <v>1973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487</v>
      </c>
      <c r="E34" s="87"/>
      <c r="F34" s="88">
        <v>566</v>
      </c>
      <c r="G34" s="87"/>
      <c r="H34" s="88">
        <v>654</v>
      </c>
      <c r="I34" s="87"/>
      <c r="J34" s="90">
        <f>SUM(F34:I34)</f>
        <v>1220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426</v>
      </c>
      <c r="E35" s="87"/>
      <c r="F35" s="88">
        <v>465</v>
      </c>
      <c r="G35" s="87"/>
      <c r="H35" s="88">
        <v>583</v>
      </c>
      <c r="I35" s="87"/>
      <c r="J35" s="86">
        <f>SUM(F35:I35)</f>
        <v>1048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913</v>
      </c>
      <c r="E36" s="95"/>
      <c r="F36" s="96">
        <f>F34+F35</f>
        <v>1031</v>
      </c>
      <c r="G36" s="95"/>
      <c r="H36" s="96">
        <f>H34+H35</f>
        <v>1237</v>
      </c>
      <c r="I36" s="95"/>
      <c r="J36" s="92">
        <f>F36+H36</f>
        <v>2268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24424</v>
      </c>
      <c r="E37" s="144"/>
      <c r="F37" s="143">
        <f>F19+F21+F24+F27+F30+F33+F36</f>
        <v>25690</v>
      </c>
      <c r="G37" s="144"/>
      <c r="H37" s="143">
        <f>H19+H21+H24+H27+H30+H33+H36</f>
        <v>30337</v>
      </c>
      <c r="I37" s="144"/>
      <c r="J37" s="143">
        <f>J19+J21+J24+J27+J30+J33+J36</f>
        <v>56027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16" t="s">
        <v>50</v>
      </c>
      <c r="C1" s="116"/>
      <c r="D1" s="116"/>
      <c r="E1" s="116"/>
      <c r="F1" s="116"/>
      <c r="G1" s="116"/>
      <c r="H1" s="116"/>
      <c r="I1" s="11"/>
      <c r="J1" s="8"/>
      <c r="K1" s="12"/>
      <c r="L1" s="12"/>
      <c r="M1" s="13"/>
      <c r="N1" s="8"/>
    </row>
    <row r="2" spans="1:14" ht="11.25" customHeight="1">
      <c r="A2" s="8"/>
      <c r="B2" s="117"/>
      <c r="C2" s="117"/>
      <c r="D2" s="117"/>
      <c r="E2" s="117"/>
      <c r="F2" s="117"/>
      <c r="G2" s="117"/>
      <c r="H2" s="117"/>
      <c r="I2" s="9"/>
      <c r="J2" s="8"/>
      <c r="K2" s="12"/>
      <c r="L2" s="12"/>
      <c r="M2" s="13"/>
      <c r="N2" s="8"/>
    </row>
    <row r="3" spans="1:14" ht="17.25">
      <c r="A3" s="14"/>
      <c r="B3" s="117" t="s">
        <v>0</v>
      </c>
      <c r="C3" s="117"/>
      <c r="D3" s="117"/>
      <c r="E3" s="117"/>
      <c r="F3" s="117"/>
      <c r="G3" s="117"/>
      <c r="H3" s="117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17" t="s">
        <v>78</v>
      </c>
      <c r="C4" s="117"/>
      <c r="D4" s="117"/>
      <c r="E4" s="117"/>
      <c r="F4" s="117"/>
      <c r="G4" s="117"/>
      <c r="H4" s="117"/>
      <c r="I4" s="15"/>
      <c r="J4" s="105" t="s">
        <v>29</v>
      </c>
      <c r="K4" s="41">
        <v>2</v>
      </c>
      <c r="L4" s="41">
        <v>31</v>
      </c>
      <c r="M4" s="57">
        <f aca="true" t="shared" si="0" ref="M4:M20">SUM(K4+L4)</f>
        <v>33</v>
      </c>
      <c r="N4" s="8"/>
    </row>
    <row r="5" spans="1:14" ht="22.5" customHeight="1">
      <c r="A5" s="15"/>
      <c r="B5" s="39"/>
      <c r="C5" s="118" t="s">
        <v>4</v>
      </c>
      <c r="D5" s="118"/>
      <c r="E5" s="119" t="s">
        <v>6</v>
      </c>
      <c r="F5" s="119"/>
      <c r="G5" s="120" t="s">
        <v>9</v>
      </c>
      <c r="H5" s="120"/>
      <c r="I5" s="16"/>
      <c r="J5" s="105" t="s">
        <v>30</v>
      </c>
      <c r="K5" s="41">
        <v>30</v>
      </c>
      <c r="L5" s="41">
        <v>182</v>
      </c>
      <c r="M5" s="57">
        <f t="shared" si="0"/>
        <v>212</v>
      </c>
      <c r="N5" s="8"/>
    </row>
    <row r="6" spans="1:14" ht="22.5" customHeight="1">
      <c r="A6" s="15"/>
      <c r="B6" s="101" t="s">
        <v>11</v>
      </c>
      <c r="C6" s="121" t="s">
        <v>5</v>
      </c>
      <c r="D6" s="121"/>
      <c r="E6" s="122" t="s">
        <v>7</v>
      </c>
      <c r="F6" s="122"/>
      <c r="G6" s="123" t="s">
        <v>10</v>
      </c>
      <c r="H6" s="123"/>
      <c r="I6" s="16"/>
      <c r="J6" s="105" t="s">
        <v>31</v>
      </c>
      <c r="K6" s="41">
        <v>154</v>
      </c>
      <c r="L6" s="41">
        <v>593</v>
      </c>
      <c r="M6" s="57">
        <f t="shared" si="0"/>
        <v>747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32</v>
      </c>
      <c r="K7" s="41">
        <v>526</v>
      </c>
      <c r="L7" s="41">
        <v>1335</v>
      </c>
      <c r="M7" s="57">
        <f t="shared" si="0"/>
        <v>1861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33</v>
      </c>
      <c r="K8" s="41">
        <v>1198</v>
      </c>
      <c r="L8" s="41">
        <v>2069</v>
      </c>
      <c r="M8" s="57">
        <f t="shared" si="0"/>
        <v>3267</v>
      </c>
      <c r="N8" s="8"/>
    </row>
    <row r="9" spans="1:14" ht="22.5" customHeight="1">
      <c r="A9" s="15"/>
      <c r="B9" s="102">
        <f>C9+E9+G9</f>
        <v>25690</v>
      </c>
      <c r="C9" s="25">
        <v>3089</v>
      </c>
      <c r="D9" s="51">
        <f>SUM(C9/B9)</f>
        <v>0.12024133904242897</v>
      </c>
      <c r="E9" s="46">
        <v>15155</v>
      </c>
      <c r="F9" s="52">
        <f>SUM(E9/B9)</f>
        <v>0.5899182561307902</v>
      </c>
      <c r="G9" s="2">
        <v>7446</v>
      </c>
      <c r="H9" s="53">
        <f>SUM(G9/B9)</f>
        <v>0.28984040482678086</v>
      </c>
      <c r="I9" s="6"/>
      <c r="J9" s="105" t="s">
        <v>34</v>
      </c>
      <c r="K9" s="41">
        <v>1736</v>
      </c>
      <c r="L9" s="41">
        <v>2425</v>
      </c>
      <c r="M9" s="57">
        <f t="shared" si="0"/>
        <v>4161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35</v>
      </c>
      <c r="K10" s="41">
        <v>1854</v>
      </c>
      <c r="L10" s="41">
        <v>2486</v>
      </c>
      <c r="M10" s="57">
        <f t="shared" si="0"/>
        <v>4340</v>
      </c>
      <c r="N10" s="8"/>
    </row>
    <row r="11" spans="1:14" ht="22.5" customHeight="1">
      <c r="A11" s="15"/>
      <c r="B11" s="102" t="s">
        <v>51</v>
      </c>
      <c r="C11" s="28"/>
      <c r="D11" s="29"/>
      <c r="E11" s="48"/>
      <c r="F11" s="48"/>
      <c r="G11" s="36"/>
      <c r="H11" s="1"/>
      <c r="I11" s="6"/>
      <c r="J11" s="105" t="s">
        <v>36</v>
      </c>
      <c r="K11" s="41">
        <v>1946</v>
      </c>
      <c r="L11" s="41">
        <v>2404</v>
      </c>
      <c r="M11" s="57">
        <f t="shared" si="0"/>
        <v>4350</v>
      </c>
      <c r="N11" s="8"/>
    </row>
    <row r="12" spans="1:14" ht="22.5" customHeight="1">
      <c r="A12" s="15"/>
      <c r="B12" s="102">
        <f>C12+E12+G12</f>
        <v>30337</v>
      </c>
      <c r="C12" s="25">
        <v>2962</v>
      </c>
      <c r="D12" s="51">
        <f>SUM(C12/B12)</f>
        <v>0.09763654942809111</v>
      </c>
      <c r="E12" s="46">
        <v>15850</v>
      </c>
      <c r="F12" s="52">
        <f>SUM(E12/B12)</f>
        <v>0.5224643175000824</v>
      </c>
      <c r="G12" s="37">
        <v>11525</v>
      </c>
      <c r="H12" s="53">
        <f>SUM(G12/B12)</f>
        <v>0.3798991330718265</v>
      </c>
      <c r="I12" s="6"/>
      <c r="J12" s="106" t="s">
        <v>37</v>
      </c>
      <c r="K12" s="42">
        <v>2261</v>
      </c>
      <c r="L12" s="42">
        <v>2571</v>
      </c>
      <c r="M12" s="58">
        <f t="shared" si="0"/>
        <v>4832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38</v>
      </c>
      <c r="K13" s="42">
        <v>2428</v>
      </c>
      <c r="L13" s="42">
        <v>2470</v>
      </c>
      <c r="M13" s="58">
        <f t="shared" si="0"/>
        <v>4898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39</v>
      </c>
      <c r="K14" s="42">
        <v>1836</v>
      </c>
      <c r="L14" s="42">
        <v>1826</v>
      </c>
      <c r="M14" s="58">
        <f t="shared" si="0"/>
        <v>3662</v>
      </c>
      <c r="N14" s="8"/>
    </row>
    <row r="15" spans="1:14" ht="22.5" customHeight="1">
      <c r="A15" s="15"/>
      <c r="B15" s="103">
        <f>C15+E15+G15</f>
        <v>56027</v>
      </c>
      <c r="C15" s="25">
        <f>SUM(C9:C13)</f>
        <v>6051</v>
      </c>
      <c r="D15" s="54">
        <f>SUM(C15/B15)</f>
        <v>0.10800149927713423</v>
      </c>
      <c r="E15" s="49">
        <f>SUM(E9:E13)</f>
        <v>31005</v>
      </c>
      <c r="F15" s="55">
        <f>SUM(E15/B15)</f>
        <v>0.5533938993699467</v>
      </c>
      <c r="G15" s="4">
        <f>SUM(G9:G13)</f>
        <v>18971</v>
      </c>
      <c r="H15" s="56">
        <f>SUM(G15/B15)</f>
        <v>0.33860460135291914</v>
      </c>
      <c r="I15" s="18"/>
      <c r="J15" s="106" t="s">
        <v>40</v>
      </c>
      <c r="K15" s="42">
        <v>1415</v>
      </c>
      <c r="L15" s="42">
        <v>1484</v>
      </c>
      <c r="M15" s="58">
        <f t="shared" si="0"/>
        <v>2899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41</v>
      </c>
      <c r="K16" s="42">
        <v>1230</v>
      </c>
      <c r="L16" s="42">
        <v>1401</v>
      </c>
      <c r="M16" s="58">
        <f t="shared" si="0"/>
        <v>2631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42</v>
      </c>
      <c r="K17" s="42">
        <v>1416</v>
      </c>
      <c r="L17" s="42">
        <v>1410</v>
      </c>
      <c r="M17" s="58">
        <f t="shared" si="0"/>
        <v>2826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24"/>
      <c r="H18" s="124"/>
      <c r="I18" s="7"/>
      <c r="J18" s="106" t="s">
        <v>43</v>
      </c>
      <c r="K18" s="42">
        <v>1390</v>
      </c>
      <c r="L18" s="42">
        <v>1338</v>
      </c>
      <c r="M18" s="58">
        <f t="shared" si="0"/>
        <v>2728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44</v>
      </c>
      <c r="K19" s="42">
        <v>1049</v>
      </c>
      <c r="L19" s="42">
        <v>1068</v>
      </c>
      <c r="M19" s="58">
        <f t="shared" si="0"/>
        <v>2117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45</v>
      </c>
      <c r="K20" s="42">
        <v>974</v>
      </c>
      <c r="L20" s="42">
        <v>1111</v>
      </c>
      <c r="M20" s="58">
        <f t="shared" si="0"/>
        <v>2085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46</v>
      </c>
      <c r="K21" s="42">
        <v>1156</v>
      </c>
      <c r="L21" s="42">
        <v>1171</v>
      </c>
      <c r="M21" s="58">
        <f>SUM(K21:L21)</f>
        <v>2327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7" t="s">
        <v>73</v>
      </c>
      <c r="K22" s="59">
        <v>1155</v>
      </c>
      <c r="L22" s="59">
        <v>1141</v>
      </c>
      <c r="M22" s="60">
        <f>SUM(K22:L22)</f>
        <v>2296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47</v>
      </c>
      <c r="K23" s="59">
        <v>1038</v>
      </c>
      <c r="L23" s="59">
        <v>964</v>
      </c>
      <c r="M23" s="60">
        <f>SUM(K23+L23)</f>
        <v>2002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48</v>
      </c>
      <c r="K24" s="59">
        <v>896</v>
      </c>
      <c r="L24" s="59">
        <v>857</v>
      </c>
      <c r="M24" s="60">
        <f>SUM(K24+L24)</f>
        <v>1753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8" t="s">
        <v>49</v>
      </c>
      <c r="K25" s="104">
        <f>SUM(K4:K24)</f>
        <v>25690</v>
      </c>
      <c r="L25" s="104">
        <f>SUM(L4:L24)</f>
        <v>30337</v>
      </c>
      <c r="M25" s="104">
        <f>SUM(M4:M24)</f>
        <v>56027</v>
      </c>
      <c r="N25" s="7"/>
    </row>
    <row r="26" spans="1:14" ht="13.5">
      <c r="A26" s="7"/>
      <c r="B26" s="10"/>
      <c r="C26" s="10"/>
      <c r="D26" s="7"/>
      <c r="E26" s="10"/>
      <c r="F26" s="10"/>
      <c r="G26" s="10"/>
      <c r="H26" s="7"/>
      <c r="I26" s="7"/>
      <c r="J26" s="7"/>
      <c r="K26" s="10"/>
      <c r="L26" s="10"/>
      <c r="M26" s="20"/>
      <c r="N26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25" t="s">
        <v>74</v>
      </c>
      <c r="D1" s="125"/>
      <c r="E1" s="125"/>
      <c r="F1" s="125"/>
      <c r="G1" s="125"/>
      <c r="H1" s="125"/>
      <c r="I1" s="125"/>
      <c r="J1" s="125"/>
      <c r="K1" s="61"/>
      <c r="L1" s="61"/>
    </row>
    <row r="2" spans="1:12" ht="22.5" customHeight="1">
      <c r="A2" s="61"/>
      <c r="B2" s="61"/>
      <c r="C2" s="126" t="s">
        <v>0</v>
      </c>
      <c r="D2" s="126"/>
      <c r="E2" s="126"/>
      <c r="F2" s="126"/>
      <c r="G2" s="126"/>
      <c r="H2" s="126"/>
      <c r="I2" s="126"/>
      <c r="J2" s="126"/>
      <c r="K2" s="127"/>
      <c r="L2" s="63"/>
    </row>
    <row r="3" spans="1:12" ht="22.5" customHeight="1">
      <c r="A3" s="61"/>
      <c r="B3" s="61"/>
      <c r="C3" s="126" t="s">
        <v>79</v>
      </c>
      <c r="D3" s="126"/>
      <c r="E3" s="126"/>
      <c r="F3" s="126"/>
      <c r="G3" s="126"/>
      <c r="H3" s="126"/>
      <c r="I3" s="126"/>
      <c r="J3" s="126"/>
      <c r="K3" s="126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28"/>
      <c r="C5" s="129"/>
      <c r="D5" s="130" t="s">
        <v>71</v>
      </c>
      <c r="E5" s="130"/>
      <c r="F5" s="131" t="s">
        <v>2</v>
      </c>
      <c r="G5" s="132"/>
      <c r="H5" s="131" t="s">
        <v>3</v>
      </c>
      <c r="I5" s="130"/>
      <c r="J5" s="131" t="s">
        <v>1</v>
      </c>
      <c r="K5" s="132"/>
      <c r="L5" s="66"/>
    </row>
    <row r="6" spans="1:12" ht="22.5" customHeight="1">
      <c r="A6" s="61"/>
      <c r="B6" s="140" t="s">
        <v>52</v>
      </c>
      <c r="C6" s="110" t="s">
        <v>18</v>
      </c>
      <c r="D6" s="73">
        <v>7533</v>
      </c>
      <c r="E6" s="67"/>
      <c r="F6" s="68">
        <v>7183</v>
      </c>
      <c r="G6" s="69"/>
      <c r="H6" s="68">
        <v>8998</v>
      </c>
      <c r="I6" s="70"/>
      <c r="J6" s="68">
        <f aca="true" t="shared" si="0" ref="J6:J18">F6+H6</f>
        <v>16181</v>
      </c>
      <c r="K6" s="71"/>
      <c r="L6" s="72"/>
    </row>
    <row r="7" spans="1:12" ht="22.5" customHeight="1">
      <c r="A7" s="61"/>
      <c r="B7" s="141"/>
      <c r="C7" s="110" t="s">
        <v>19</v>
      </c>
      <c r="D7" s="73">
        <v>5430</v>
      </c>
      <c r="E7" s="73"/>
      <c r="F7" s="74">
        <v>5830</v>
      </c>
      <c r="G7" s="75"/>
      <c r="H7" s="74">
        <v>6660</v>
      </c>
      <c r="I7" s="67"/>
      <c r="J7" s="68">
        <f t="shared" si="0"/>
        <v>12490</v>
      </c>
      <c r="K7" s="76"/>
      <c r="L7" s="72"/>
    </row>
    <row r="8" spans="1:12" ht="22.5" customHeight="1">
      <c r="A8" s="61"/>
      <c r="B8" s="141"/>
      <c r="C8" s="111" t="s">
        <v>17</v>
      </c>
      <c r="D8" s="135">
        <v>970</v>
      </c>
      <c r="E8" s="136"/>
      <c r="F8" s="133">
        <v>1040</v>
      </c>
      <c r="G8" s="134"/>
      <c r="H8" s="135">
        <v>1141</v>
      </c>
      <c r="I8" s="136"/>
      <c r="J8" s="133">
        <f t="shared" si="0"/>
        <v>2181</v>
      </c>
      <c r="K8" s="134"/>
      <c r="L8" s="77"/>
    </row>
    <row r="9" spans="1:12" ht="22.5" customHeight="1">
      <c r="A9" s="61"/>
      <c r="B9" s="141"/>
      <c r="C9" s="111" t="s">
        <v>15</v>
      </c>
      <c r="D9" s="135">
        <v>663</v>
      </c>
      <c r="E9" s="136"/>
      <c r="F9" s="133">
        <v>830</v>
      </c>
      <c r="G9" s="134"/>
      <c r="H9" s="135">
        <v>938</v>
      </c>
      <c r="I9" s="136"/>
      <c r="J9" s="133">
        <f t="shared" si="0"/>
        <v>1768</v>
      </c>
      <c r="K9" s="134"/>
      <c r="L9" s="77"/>
    </row>
    <row r="10" spans="1:12" ht="22.5" customHeight="1">
      <c r="A10" s="61"/>
      <c r="B10" s="141"/>
      <c r="C10" s="109" t="s">
        <v>27</v>
      </c>
      <c r="D10" s="84">
        <v>1670</v>
      </c>
      <c r="E10" s="84"/>
      <c r="F10" s="86">
        <v>1916</v>
      </c>
      <c r="G10" s="83"/>
      <c r="H10" s="86">
        <v>2253</v>
      </c>
      <c r="I10" s="82"/>
      <c r="J10" s="85">
        <f t="shared" si="0"/>
        <v>4169</v>
      </c>
      <c r="K10" s="87"/>
      <c r="L10" s="72"/>
    </row>
    <row r="11" spans="1:12" ht="22.5" customHeight="1">
      <c r="A11" s="61"/>
      <c r="B11" s="141"/>
      <c r="C11" s="109" t="s">
        <v>20</v>
      </c>
      <c r="D11" s="84">
        <v>1404</v>
      </c>
      <c r="E11" s="84"/>
      <c r="F11" s="86">
        <v>1521</v>
      </c>
      <c r="G11" s="83"/>
      <c r="H11" s="86">
        <v>1780</v>
      </c>
      <c r="I11" s="82"/>
      <c r="J11" s="85">
        <f t="shared" si="0"/>
        <v>3301</v>
      </c>
      <c r="K11" s="87"/>
      <c r="L11" s="72"/>
    </row>
    <row r="12" spans="1:12" ht="22.5" customHeight="1">
      <c r="A12" s="61"/>
      <c r="B12" s="141"/>
      <c r="C12" s="111" t="s">
        <v>16</v>
      </c>
      <c r="D12" s="135">
        <v>72</v>
      </c>
      <c r="E12" s="136"/>
      <c r="F12" s="133">
        <v>68</v>
      </c>
      <c r="G12" s="134"/>
      <c r="H12" s="135">
        <v>90</v>
      </c>
      <c r="I12" s="136"/>
      <c r="J12" s="133">
        <f t="shared" si="0"/>
        <v>158</v>
      </c>
      <c r="K12" s="134"/>
      <c r="L12" s="77"/>
    </row>
    <row r="13" spans="1:12" ht="22.5" customHeight="1">
      <c r="A13" s="61"/>
      <c r="B13" s="141"/>
      <c r="C13" s="110" t="s">
        <v>21</v>
      </c>
      <c r="D13" s="73">
        <v>626</v>
      </c>
      <c r="E13" s="73"/>
      <c r="F13" s="74">
        <v>698</v>
      </c>
      <c r="G13" s="75"/>
      <c r="H13" s="74">
        <v>827</v>
      </c>
      <c r="I13" s="67"/>
      <c r="J13" s="68">
        <f t="shared" si="0"/>
        <v>1525</v>
      </c>
      <c r="K13" s="76"/>
      <c r="L13" s="72"/>
    </row>
    <row r="14" spans="1:12" ht="22.5" customHeight="1">
      <c r="A14" s="61"/>
      <c r="B14" s="141"/>
      <c r="C14" s="110" t="s">
        <v>22</v>
      </c>
      <c r="D14" s="73">
        <v>1003</v>
      </c>
      <c r="E14" s="73"/>
      <c r="F14" s="74">
        <v>1090</v>
      </c>
      <c r="G14" s="75"/>
      <c r="H14" s="74">
        <v>1296</v>
      </c>
      <c r="I14" s="67"/>
      <c r="J14" s="68">
        <f t="shared" si="0"/>
        <v>2386</v>
      </c>
      <c r="K14" s="76"/>
      <c r="L14" s="72"/>
    </row>
    <row r="15" spans="1:12" ht="22.5" customHeight="1">
      <c r="A15" s="61"/>
      <c r="B15" s="141"/>
      <c r="C15" s="110" t="s">
        <v>23</v>
      </c>
      <c r="D15" s="73">
        <v>299</v>
      </c>
      <c r="E15" s="73"/>
      <c r="F15" s="74">
        <v>414</v>
      </c>
      <c r="G15" s="75"/>
      <c r="H15" s="74">
        <v>490</v>
      </c>
      <c r="I15" s="67"/>
      <c r="J15" s="68">
        <f t="shared" si="0"/>
        <v>904</v>
      </c>
      <c r="K15" s="76"/>
      <c r="L15" s="72"/>
    </row>
    <row r="16" spans="1:12" ht="22.5" customHeight="1">
      <c r="A16" s="61"/>
      <c r="B16" s="141"/>
      <c r="C16" s="110" t="s">
        <v>24</v>
      </c>
      <c r="D16" s="73">
        <v>71</v>
      </c>
      <c r="E16" s="73"/>
      <c r="F16" s="74">
        <v>89</v>
      </c>
      <c r="G16" s="75"/>
      <c r="H16" s="74">
        <v>104</v>
      </c>
      <c r="I16" s="67"/>
      <c r="J16" s="68">
        <f t="shared" si="0"/>
        <v>193</v>
      </c>
      <c r="K16" s="76"/>
      <c r="L16" s="72"/>
    </row>
    <row r="17" spans="1:12" ht="22.5" customHeight="1">
      <c r="A17" s="61"/>
      <c r="B17" s="141"/>
      <c r="C17" s="110" t="s">
        <v>25</v>
      </c>
      <c r="D17" s="73">
        <v>5</v>
      </c>
      <c r="E17" s="73"/>
      <c r="F17" s="74">
        <v>2</v>
      </c>
      <c r="G17" s="75"/>
      <c r="H17" s="74">
        <v>6</v>
      </c>
      <c r="I17" s="67"/>
      <c r="J17" s="68">
        <f t="shared" si="0"/>
        <v>8</v>
      </c>
      <c r="K17" s="76"/>
      <c r="L17" s="72"/>
    </row>
    <row r="18" spans="1:12" ht="22.5" customHeight="1">
      <c r="A18" s="61"/>
      <c r="B18" s="141"/>
      <c r="C18" s="110" t="s">
        <v>26</v>
      </c>
      <c r="D18" s="73">
        <v>523</v>
      </c>
      <c r="E18" s="73"/>
      <c r="F18" s="74">
        <v>551</v>
      </c>
      <c r="G18" s="75"/>
      <c r="H18" s="74">
        <v>491</v>
      </c>
      <c r="I18" s="67"/>
      <c r="J18" s="74">
        <f t="shared" si="0"/>
        <v>1042</v>
      </c>
      <c r="K18" s="76"/>
      <c r="L18" s="72"/>
    </row>
    <row r="19" spans="1:12" ht="22.5" customHeight="1">
      <c r="A19" s="61"/>
      <c r="B19" s="142"/>
      <c r="C19" s="112" t="s">
        <v>61</v>
      </c>
      <c r="D19" s="91">
        <f>SUM(D6+D7+D10+D11+D13+D14+D15+D16+D17+D18)</f>
        <v>18564</v>
      </c>
      <c r="E19" s="91"/>
      <c r="F19" s="92">
        <f>SUM(F6+F7+F10+F11+F13+F14+F15+F16+F17+F18)</f>
        <v>19294</v>
      </c>
      <c r="G19" s="93"/>
      <c r="H19" s="92">
        <f>SUM(H6+H7+H10+H11+H13+H14+H15+H16+H17+H18)</f>
        <v>22905</v>
      </c>
      <c r="I19" s="94"/>
      <c r="J19" s="92">
        <f>SUM(J6+J7+J10+J11+J13+J14+J15+J16+J17+J18)</f>
        <v>42199</v>
      </c>
      <c r="K19" s="95"/>
      <c r="L19" s="72"/>
    </row>
    <row r="20" spans="1:12" ht="22.5" customHeight="1">
      <c r="A20" s="61"/>
      <c r="B20" s="137" t="s">
        <v>53</v>
      </c>
      <c r="C20" s="109" t="s">
        <v>58</v>
      </c>
      <c r="D20" s="88">
        <v>466</v>
      </c>
      <c r="E20" s="87"/>
      <c r="F20" s="88">
        <v>491</v>
      </c>
      <c r="G20" s="87"/>
      <c r="H20" s="88">
        <v>596</v>
      </c>
      <c r="I20" s="87"/>
      <c r="J20" s="86">
        <f>SUM(F20:I20)</f>
        <v>1087</v>
      </c>
      <c r="K20" s="87"/>
      <c r="L20" s="79"/>
    </row>
    <row r="21" spans="1:12" ht="22.5" customHeight="1">
      <c r="A21" s="61"/>
      <c r="B21" s="138"/>
      <c r="C21" s="112" t="s">
        <v>61</v>
      </c>
      <c r="D21" s="96">
        <f>D20</f>
        <v>466</v>
      </c>
      <c r="E21" s="95"/>
      <c r="F21" s="96">
        <f>F20</f>
        <v>491</v>
      </c>
      <c r="G21" s="95"/>
      <c r="H21" s="96">
        <f>H20</f>
        <v>596</v>
      </c>
      <c r="I21" s="95"/>
      <c r="J21" s="97">
        <f>SUM(F21:I21)</f>
        <v>1087</v>
      </c>
      <c r="K21" s="95"/>
      <c r="L21" s="79"/>
    </row>
    <row r="22" spans="1:12" ht="22.5" customHeight="1">
      <c r="A22" s="61"/>
      <c r="B22" s="137" t="s">
        <v>54</v>
      </c>
      <c r="C22" s="109" t="s">
        <v>60</v>
      </c>
      <c r="D22" s="88">
        <v>522</v>
      </c>
      <c r="E22" s="87"/>
      <c r="F22" s="88">
        <v>537</v>
      </c>
      <c r="G22" s="87"/>
      <c r="H22" s="88">
        <v>674</v>
      </c>
      <c r="I22" s="87"/>
      <c r="J22" s="86">
        <f>SUM(F22:I22)</f>
        <v>1211</v>
      </c>
      <c r="K22" s="87"/>
      <c r="L22" s="79"/>
    </row>
    <row r="23" spans="1:12" ht="22.5" customHeight="1">
      <c r="A23" s="61"/>
      <c r="B23" s="139"/>
      <c r="C23" s="109" t="s">
        <v>59</v>
      </c>
      <c r="D23" s="88">
        <v>867</v>
      </c>
      <c r="E23" s="87"/>
      <c r="F23" s="89">
        <v>963</v>
      </c>
      <c r="G23" s="87"/>
      <c r="H23" s="89">
        <v>1096</v>
      </c>
      <c r="I23" s="87"/>
      <c r="J23" s="86">
        <f>SUM(F23:I23)</f>
        <v>2059</v>
      </c>
      <c r="K23" s="87"/>
      <c r="L23" s="79"/>
    </row>
    <row r="24" spans="1:12" ht="22.5" customHeight="1">
      <c r="A24" s="61"/>
      <c r="B24" s="138"/>
      <c r="C24" s="112" t="s">
        <v>61</v>
      </c>
      <c r="D24" s="96">
        <f>D22+D23</f>
        <v>1389</v>
      </c>
      <c r="E24" s="95"/>
      <c r="F24" s="96">
        <f>F22+F23</f>
        <v>1500</v>
      </c>
      <c r="G24" s="95"/>
      <c r="H24" s="96">
        <f>H22+H23</f>
        <v>1770</v>
      </c>
      <c r="I24" s="95"/>
      <c r="J24" s="92">
        <f>F24+H24</f>
        <v>3270</v>
      </c>
      <c r="K24" s="95"/>
      <c r="L24" s="79"/>
    </row>
    <row r="25" spans="1:12" ht="22.5" customHeight="1">
      <c r="A25" s="61"/>
      <c r="B25" s="137" t="s">
        <v>55</v>
      </c>
      <c r="C25" s="109" t="s">
        <v>63</v>
      </c>
      <c r="D25" s="88">
        <v>499</v>
      </c>
      <c r="E25" s="87"/>
      <c r="F25" s="88">
        <v>546</v>
      </c>
      <c r="G25" s="87"/>
      <c r="H25" s="88">
        <v>629</v>
      </c>
      <c r="I25" s="87"/>
      <c r="J25" s="90">
        <f>SUM(F25:I25)</f>
        <v>1175</v>
      </c>
      <c r="K25" s="87"/>
      <c r="L25" s="79"/>
    </row>
    <row r="26" spans="1:12" ht="22.5" customHeight="1">
      <c r="A26" s="61"/>
      <c r="B26" s="139"/>
      <c r="C26" s="109" t="s">
        <v>64</v>
      </c>
      <c r="D26" s="88">
        <v>322</v>
      </c>
      <c r="E26" s="87"/>
      <c r="F26" s="88">
        <v>382</v>
      </c>
      <c r="G26" s="87"/>
      <c r="H26" s="88">
        <v>369</v>
      </c>
      <c r="I26" s="87"/>
      <c r="J26" s="86">
        <f>SUM(F26:I26)</f>
        <v>751</v>
      </c>
      <c r="K26" s="87"/>
      <c r="L26" s="79"/>
    </row>
    <row r="27" spans="1:12" ht="22.5" customHeight="1">
      <c r="A27" s="61"/>
      <c r="B27" s="138"/>
      <c r="C27" s="112" t="s">
        <v>61</v>
      </c>
      <c r="D27" s="96">
        <f>D25+D26</f>
        <v>821</v>
      </c>
      <c r="E27" s="95"/>
      <c r="F27" s="96">
        <f>F25+F26</f>
        <v>928</v>
      </c>
      <c r="G27" s="95"/>
      <c r="H27" s="96">
        <f>H25+H26</f>
        <v>998</v>
      </c>
      <c r="I27" s="95"/>
      <c r="J27" s="92">
        <f>F27+H27</f>
        <v>1926</v>
      </c>
      <c r="K27" s="95"/>
      <c r="L27" s="79"/>
    </row>
    <row r="28" spans="1:12" ht="22.5" customHeight="1">
      <c r="A28" s="61"/>
      <c r="B28" s="137" t="s">
        <v>72</v>
      </c>
      <c r="C28" s="109" t="s">
        <v>65</v>
      </c>
      <c r="D28" s="88">
        <v>1171</v>
      </c>
      <c r="E28" s="87"/>
      <c r="F28" s="88">
        <v>1186</v>
      </c>
      <c r="G28" s="87"/>
      <c r="H28" s="88">
        <v>1401</v>
      </c>
      <c r="I28" s="87"/>
      <c r="J28" s="90">
        <f>SUM(F28:I28)</f>
        <v>2587</v>
      </c>
      <c r="K28" s="87"/>
      <c r="L28" s="79"/>
    </row>
    <row r="29" spans="1:12" ht="22.5" customHeight="1">
      <c r="A29" s="61"/>
      <c r="B29" s="139"/>
      <c r="C29" s="109" t="s">
        <v>66</v>
      </c>
      <c r="D29" s="88">
        <v>307</v>
      </c>
      <c r="E29" s="87"/>
      <c r="F29" s="88">
        <v>327</v>
      </c>
      <c r="G29" s="87"/>
      <c r="H29" s="88">
        <v>366</v>
      </c>
      <c r="I29" s="87"/>
      <c r="J29" s="86">
        <f>SUM(F29:I29)</f>
        <v>693</v>
      </c>
      <c r="K29" s="87"/>
      <c r="L29" s="79"/>
    </row>
    <row r="30" spans="1:12" ht="22.5" customHeight="1">
      <c r="A30" s="61"/>
      <c r="B30" s="138"/>
      <c r="C30" s="112" t="s">
        <v>61</v>
      </c>
      <c r="D30" s="96">
        <f>D28+D29</f>
        <v>1478</v>
      </c>
      <c r="E30" s="95"/>
      <c r="F30" s="96">
        <f>F28+F29</f>
        <v>1513</v>
      </c>
      <c r="G30" s="95"/>
      <c r="H30" s="96">
        <f>H28+H29</f>
        <v>1767</v>
      </c>
      <c r="I30" s="95"/>
      <c r="J30" s="92">
        <f>F30+H30</f>
        <v>3280</v>
      </c>
      <c r="K30" s="95"/>
      <c r="L30" s="79"/>
    </row>
    <row r="31" spans="1:12" ht="22.5" customHeight="1">
      <c r="A31" s="61"/>
      <c r="B31" s="137" t="s">
        <v>56</v>
      </c>
      <c r="C31" s="109" t="s">
        <v>67</v>
      </c>
      <c r="D31" s="88">
        <v>461</v>
      </c>
      <c r="E31" s="87"/>
      <c r="F31" s="88">
        <v>524</v>
      </c>
      <c r="G31" s="87"/>
      <c r="H31" s="88">
        <v>629</v>
      </c>
      <c r="I31" s="87"/>
      <c r="J31" s="90">
        <f>SUM(F31:I31)</f>
        <v>1153</v>
      </c>
      <c r="K31" s="87"/>
      <c r="L31" s="79"/>
    </row>
    <row r="32" spans="1:12" ht="22.5" customHeight="1">
      <c r="A32" s="61"/>
      <c r="B32" s="139"/>
      <c r="C32" s="109" t="s">
        <v>69</v>
      </c>
      <c r="D32" s="88">
        <v>315</v>
      </c>
      <c r="E32" s="87"/>
      <c r="F32" s="88">
        <v>390</v>
      </c>
      <c r="G32" s="87"/>
      <c r="H32" s="88">
        <v>430</v>
      </c>
      <c r="I32" s="87"/>
      <c r="J32" s="86">
        <f>SUM(F32:I32)</f>
        <v>820</v>
      </c>
      <c r="K32" s="87"/>
      <c r="L32" s="79"/>
    </row>
    <row r="33" spans="1:12" ht="22.5" customHeight="1">
      <c r="A33" s="61"/>
      <c r="B33" s="138"/>
      <c r="C33" s="112" t="s">
        <v>61</v>
      </c>
      <c r="D33" s="96">
        <f>D31+D32</f>
        <v>776</v>
      </c>
      <c r="E33" s="95"/>
      <c r="F33" s="96">
        <f>F31+F32</f>
        <v>914</v>
      </c>
      <c r="G33" s="95"/>
      <c r="H33" s="96">
        <f>H31+H32</f>
        <v>1059</v>
      </c>
      <c r="I33" s="95"/>
      <c r="J33" s="92">
        <f>F33+H33</f>
        <v>1973</v>
      </c>
      <c r="K33" s="95"/>
      <c r="L33" s="79"/>
    </row>
    <row r="34" spans="1:12" ht="22.5" customHeight="1">
      <c r="A34" s="61"/>
      <c r="B34" s="137" t="s">
        <v>57</v>
      </c>
      <c r="C34" s="109" t="s">
        <v>68</v>
      </c>
      <c r="D34" s="88">
        <v>488</v>
      </c>
      <c r="E34" s="87"/>
      <c r="F34" s="88">
        <v>567</v>
      </c>
      <c r="G34" s="87"/>
      <c r="H34" s="88">
        <v>653</v>
      </c>
      <c r="I34" s="87"/>
      <c r="J34" s="90">
        <f>SUM(F34:I34)</f>
        <v>1220</v>
      </c>
      <c r="K34" s="87"/>
      <c r="L34" s="79"/>
    </row>
    <row r="35" spans="1:12" ht="22.5" customHeight="1">
      <c r="A35" s="61"/>
      <c r="B35" s="139"/>
      <c r="C35" s="109" t="s">
        <v>70</v>
      </c>
      <c r="D35" s="88">
        <v>422</v>
      </c>
      <c r="E35" s="87"/>
      <c r="F35" s="88">
        <v>463</v>
      </c>
      <c r="G35" s="87"/>
      <c r="H35" s="88">
        <v>577</v>
      </c>
      <c r="I35" s="87"/>
      <c r="J35" s="86">
        <f>SUM(F35:I35)</f>
        <v>1040</v>
      </c>
      <c r="K35" s="87"/>
      <c r="L35" s="79"/>
    </row>
    <row r="36" spans="1:12" ht="22.5" customHeight="1">
      <c r="A36" s="61"/>
      <c r="B36" s="138"/>
      <c r="C36" s="112" t="s">
        <v>61</v>
      </c>
      <c r="D36" s="96">
        <f>D34+D35</f>
        <v>910</v>
      </c>
      <c r="E36" s="95"/>
      <c r="F36" s="96">
        <f>F34+F35</f>
        <v>1030</v>
      </c>
      <c r="G36" s="95"/>
      <c r="H36" s="96">
        <f>H34+H35</f>
        <v>1230</v>
      </c>
      <c r="I36" s="95"/>
      <c r="J36" s="92">
        <f>F36+H36</f>
        <v>2260</v>
      </c>
      <c r="K36" s="95"/>
      <c r="L36" s="79"/>
    </row>
    <row r="37" spans="1:12" ht="33" customHeight="1">
      <c r="A37" s="61"/>
      <c r="B37" s="145" t="s">
        <v>62</v>
      </c>
      <c r="C37" s="146"/>
      <c r="D37" s="143">
        <f>D19+D21+D24+D27+D30+D33+D36</f>
        <v>24404</v>
      </c>
      <c r="E37" s="144"/>
      <c r="F37" s="143">
        <f>F19+F21+F24+F27+F30+F33+F36</f>
        <v>25670</v>
      </c>
      <c r="G37" s="144"/>
      <c r="H37" s="143">
        <f>H19+H21+H24+H27+H30+H33+H36</f>
        <v>30325</v>
      </c>
      <c r="I37" s="144"/>
      <c r="J37" s="143">
        <f>J19+J21+J24+J27+J30+J33+J36</f>
        <v>55995</v>
      </c>
      <c r="K37" s="144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中田 喜代子</cp:lastModifiedBy>
  <cp:lastPrinted>2014-01-24T06:23:16Z</cp:lastPrinted>
  <dcterms:created xsi:type="dcterms:W3CDTF">2001-06-12T06:45:55Z</dcterms:created>
  <dcterms:modified xsi:type="dcterms:W3CDTF">2014-04-08T04:54:19Z</dcterms:modified>
  <cp:category/>
  <cp:version/>
  <cp:contentType/>
  <cp:contentStatus/>
</cp:coreProperties>
</file>