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5955" tabRatio="722" firstSheet="15" activeTab="23"/>
  </bookViews>
  <sheets>
    <sheet name="地域別4月末" sheetId="1" r:id="rId1"/>
    <sheet name="年齢別4月末" sheetId="2" r:id="rId2"/>
    <sheet name="地域別5月末" sheetId="3" r:id="rId3"/>
    <sheet name="年齢別5月末" sheetId="4" r:id="rId4"/>
    <sheet name="地域別6月末" sheetId="5" r:id="rId5"/>
    <sheet name="年齢別6月末" sheetId="6" r:id="rId6"/>
    <sheet name="地域別7月末" sheetId="7" r:id="rId7"/>
    <sheet name="年齢別7月末" sheetId="8" r:id="rId8"/>
    <sheet name="地域別8月末" sheetId="9" r:id="rId9"/>
    <sheet name="年齢別8月末" sheetId="10" r:id="rId10"/>
    <sheet name="地域別9月末" sheetId="11" r:id="rId11"/>
    <sheet name="年齢別9月末" sheetId="12" r:id="rId12"/>
    <sheet name="地域別10月末" sheetId="13" r:id="rId13"/>
    <sheet name="年齢別10月末" sheetId="14" r:id="rId14"/>
    <sheet name="地域別11月末" sheetId="15" r:id="rId15"/>
    <sheet name="年齢別11月末" sheetId="16" r:id="rId16"/>
    <sheet name="地域別12月末" sheetId="17" r:id="rId17"/>
    <sheet name="年齢別12月末" sheetId="18" r:id="rId18"/>
    <sheet name="地域別1月末" sheetId="19" r:id="rId19"/>
    <sheet name="年齢別1月末" sheetId="20" r:id="rId20"/>
    <sheet name="地域別2月末" sheetId="21" r:id="rId21"/>
    <sheet name="年齢別2月末" sheetId="22" r:id="rId22"/>
    <sheet name="地域別3月末" sheetId="23" r:id="rId23"/>
    <sheet name="年齢別3月末" sheetId="24" r:id="rId24"/>
  </sheets>
  <definedNames>
    <definedName name="_xlnm.Print_Area" localSheetId="12">'地域別10月末'!$A$1:$L$38</definedName>
    <definedName name="_xlnm.Print_Area" localSheetId="14">'地域別11月末'!$A$1:$L$38</definedName>
    <definedName name="_xlnm.Print_Area" localSheetId="16">'地域別12月末'!$A$1:$L$38</definedName>
    <definedName name="_xlnm.Print_Area" localSheetId="18">'地域別1月末'!$A$1:$L$38</definedName>
    <definedName name="_xlnm.Print_Area" localSheetId="20">'地域別2月末'!$A$1:$L$38</definedName>
    <definedName name="_xlnm.Print_Area" localSheetId="0">'地域別4月末'!$A$1:$L$38</definedName>
    <definedName name="_xlnm.Print_Area" localSheetId="2">'地域別5月末'!$A$1:$L$38</definedName>
    <definedName name="_xlnm.Print_Area" localSheetId="4">'地域別6月末'!$A$1:$L$38</definedName>
    <definedName name="_xlnm.Print_Area" localSheetId="6">'地域別7月末'!$A$1:$L$38</definedName>
    <definedName name="_xlnm.Print_Area" localSheetId="8">'地域別8月末'!$A$1:$L$38</definedName>
    <definedName name="_xlnm.Print_Area" localSheetId="10">'地域別9月末'!$A$1:$L$38</definedName>
  </definedNames>
  <calcPr fullCalcOnLoad="1"/>
</workbook>
</file>

<file path=xl/sharedStrings.xml><?xml version="1.0" encoding="utf-8"?>
<sst xmlns="http://schemas.openxmlformats.org/spreadsheetml/2006/main" count="1134" uniqueCount="163">
  <si>
    <t>住民基本台帳より</t>
  </si>
  <si>
    <t>計</t>
  </si>
  <si>
    <t>男</t>
  </si>
  <si>
    <t>女</t>
  </si>
  <si>
    <t>年少人口</t>
  </si>
  <si>
    <t>０～１４歳</t>
  </si>
  <si>
    <t>生産年齢人口</t>
  </si>
  <si>
    <t>１５～６４歳</t>
  </si>
  <si>
    <t>実　　数</t>
  </si>
  <si>
    <t>老年人口</t>
  </si>
  <si>
    <t>６５歳以上</t>
  </si>
  <si>
    <t>総　　数</t>
  </si>
  <si>
    <t>（総数）</t>
  </si>
  <si>
    <t>（男）</t>
  </si>
  <si>
    <t>構成割合</t>
  </si>
  <si>
    <t>再掲　越ヶ浜</t>
  </si>
  <si>
    <t>再掲　木  間</t>
  </si>
  <si>
    <t>再掲　小  畑</t>
  </si>
  <si>
    <t>川　  　内</t>
  </si>
  <si>
    <t>椿　  　東</t>
  </si>
  <si>
    <t>山　  　田</t>
  </si>
  <si>
    <t>三　　  見</t>
  </si>
  <si>
    <t>大　　  井</t>
  </si>
  <si>
    <t>大　  　島</t>
  </si>
  <si>
    <t>相　　  島</t>
  </si>
  <si>
    <t>櫃　 　 島</t>
  </si>
  <si>
    <t>見　  　島</t>
  </si>
  <si>
    <t xml:space="preserve">   椿</t>
  </si>
  <si>
    <t>年齢層</t>
  </si>
  <si>
    <t>９５～９９歳</t>
  </si>
  <si>
    <t>９０～９４歳</t>
  </si>
  <si>
    <t>８５～８９歳</t>
  </si>
  <si>
    <t>８０～８４歳</t>
  </si>
  <si>
    <t>７５～７９歳</t>
  </si>
  <si>
    <t>７０～７４歳</t>
  </si>
  <si>
    <t>６５～６９歳</t>
  </si>
  <si>
    <t>６０～６４歳</t>
  </si>
  <si>
    <t>５５～５９歳</t>
  </si>
  <si>
    <t>５０～５４歳</t>
  </si>
  <si>
    <t>４５～４９歳</t>
  </si>
  <si>
    <t>４０～４４歳</t>
  </si>
  <si>
    <t>３５～３９歳</t>
  </si>
  <si>
    <t>３０～３４歳</t>
  </si>
  <si>
    <t>２５～２９歳</t>
  </si>
  <si>
    <t>２０～２４歳</t>
  </si>
  <si>
    <t>１５～１９歳</t>
  </si>
  <si>
    <t>５～９歳</t>
  </si>
  <si>
    <t>０～４歳</t>
  </si>
  <si>
    <t>合　計</t>
  </si>
  <si>
    <t>萩市の年齢（３区分）別人口</t>
  </si>
  <si>
    <t>(女)</t>
  </si>
  <si>
    <t>萩地域</t>
  </si>
  <si>
    <t>川上地域</t>
  </si>
  <si>
    <t>田万川地域</t>
  </si>
  <si>
    <t>むつみ地域</t>
  </si>
  <si>
    <t>旭地域</t>
  </si>
  <si>
    <t>福栄地域</t>
  </si>
  <si>
    <t>川     上</t>
  </si>
  <si>
    <t>江     崎</t>
  </si>
  <si>
    <t>小     川</t>
  </si>
  <si>
    <t>小   計</t>
  </si>
  <si>
    <t>合    計</t>
  </si>
  <si>
    <t>吉     部</t>
  </si>
  <si>
    <t>高     俣</t>
  </si>
  <si>
    <t>須     佐</t>
  </si>
  <si>
    <t>弥     富</t>
  </si>
  <si>
    <t>明     木</t>
  </si>
  <si>
    <t>福     川</t>
  </si>
  <si>
    <t>佐 々 並</t>
  </si>
  <si>
    <t>紫     福</t>
  </si>
  <si>
    <t>世 帯 数</t>
  </si>
  <si>
    <t>須佐地域</t>
  </si>
  <si>
    <t>１０～１４歳</t>
  </si>
  <si>
    <t>100～104歳</t>
  </si>
  <si>
    <t>105歳以上</t>
  </si>
  <si>
    <t>平成24年2月末日現在</t>
  </si>
  <si>
    <t>平成24年1月末日現在</t>
  </si>
  <si>
    <t>平成23年12月末日現在</t>
  </si>
  <si>
    <t>平成23年11月末日現在</t>
  </si>
  <si>
    <t>平成23年10月末日現在</t>
  </si>
  <si>
    <t>平成23年9月末日現在</t>
  </si>
  <si>
    <t>平成23年8月末日現在</t>
  </si>
  <si>
    <t>平成23年7月末日現在</t>
  </si>
  <si>
    <t>平成23年6月末日現在</t>
  </si>
  <si>
    <t>平成23年5月末日現在</t>
  </si>
  <si>
    <t>平成23年4月末日現在</t>
  </si>
  <si>
    <t>地域別人口と世帯数</t>
  </si>
  <si>
    <t>地域別人口と世帯数</t>
  </si>
  <si>
    <t>平成２4年3月末日現在</t>
  </si>
  <si>
    <t>地　　域</t>
  </si>
  <si>
    <t>世 帯 数</t>
  </si>
  <si>
    <t>男</t>
  </si>
  <si>
    <t>女</t>
  </si>
  <si>
    <t>計</t>
  </si>
  <si>
    <t>萩地域</t>
  </si>
  <si>
    <t>川　　　内</t>
  </si>
  <si>
    <t>椿　　　東</t>
  </si>
  <si>
    <t>（再掲）　小  畑</t>
  </si>
  <si>
    <t>（</t>
  </si>
  <si>
    <t>）</t>
  </si>
  <si>
    <t>）</t>
  </si>
  <si>
    <t>（再掲）　越ヶ浜</t>
  </si>
  <si>
    <t>（</t>
  </si>
  <si>
    <t>）</t>
  </si>
  <si>
    <t>椿</t>
  </si>
  <si>
    <t>山　　　田</t>
  </si>
  <si>
    <t>（再掲）　木  間</t>
  </si>
  <si>
    <t>（</t>
  </si>
  <si>
    <t>）</t>
  </si>
  <si>
    <t>三　　　見</t>
  </si>
  <si>
    <t>大　　　井</t>
  </si>
  <si>
    <t>大　　　島</t>
  </si>
  <si>
    <t>相　　　島</t>
  </si>
  <si>
    <t>櫃　　　島</t>
  </si>
  <si>
    <t>見　  　島</t>
  </si>
  <si>
    <t>小　　　計</t>
  </si>
  <si>
    <t>川上地域</t>
  </si>
  <si>
    <t>川　　　上</t>
  </si>
  <si>
    <t>小　　　計</t>
  </si>
  <si>
    <t>田万川地域</t>
  </si>
  <si>
    <t>小　　　川</t>
  </si>
  <si>
    <t>江　　　崎</t>
  </si>
  <si>
    <t>むつみ地域</t>
  </si>
  <si>
    <t>吉　　　部</t>
  </si>
  <si>
    <t>高　　　俣</t>
  </si>
  <si>
    <t>須佐地域</t>
  </si>
  <si>
    <t>須　　　佐</t>
  </si>
  <si>
    <t>弥　　　富</t>
  </si>
  <si>
    <t>旭地域</t>
  </si>
  <si>
    <t>明　　　木</t>
  </si>
  <si>
    <t>佐  々  並</t>
  </si>
  <si>
    <t>福栄地域</t>
  </si>
  <si>
    <t>福　　　川</t>
  </si>
  <si>
    <t>紫　　　福</t>
  </si>
  <si>
    <t>合　　　計</t>
  </si>
  <si>
    <t>　注：「小畑」及び「越ヶ浜」として再掲した数値は椿東地区に、「木間」として再掲した数値は</t>
  </si>
  <si>
    <t>　　　山田地区にそれぞれ含まれます。</t>
  </si>
  <si>
    <t>※基準日「平成２４年４月１日」を「平成２４年３月末日」に訂正</t>
  </si>
  <si>
    <t>平成24年3月末日現在</t>
  </si>
  <si>
    <t xml:space="preserve"> 105歳以上</t>
  </si>
  <si>
    <t xml:space="preserve"> ９５～ ９９歳</t>
  </si>
  <si>
    <t>人　口</t>
  </si>
  <si>
    <t>割　合</t>
  </si>
  <si>
    <t xml:space="preserve"> ９０～ ９４歳</t>
  </si>
  <si>
    <t>８５～ ８９歳</t>
  </si>
  <si>
    <t>８０～ ８４歳</t>
  </si>
  <si>
    <t>７５～ ７９歳</t>
  </si>
  <si>
    <t>７０～ ７４歳</t>
  </si>
  <si>
    <t>６５～ ６９歳</t>
  </si>
  <si>
    <t>６０～ ６４歳</t>
  </si>
  <si>
    <t>５５～ ５９歳</t>
  </si>
  <si>
    <t>５０～ ５４歳</t>
  </si>
  <si>
    <t>４５～ ４９歳</t>
  </si>
  <si>
    <t>※割合は、小数点第２位を四捨五入した数値である。</t>
  </si>
  <si>
    <t>４０～ ４４歳</t>
  </si>
  <si>
    <t>３５～ ３９歳</t>
  </si>
  <si>
    <t>３０～ ３４歳</t>
  </si>
  <si>
    <t>２５～ ２９歳</t>
  </si>
  <si>
    <t>２０～ ２４歳</t>
  </si>
  <si>
    <t>１５～ １９歳</t>
  </si>
  <si>
    <t>１０～ １４歳</t>
  </si>
  <si>
    <t>　５～　 ９歳</t>
  </si>
  <si>
    <t>　０～　 ４歳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</si>
</sst>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[Red]0"/>
    <numFmt numFmtId="178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1"/>
      <name val="ＭＳ Ｐゴシック"/>
      <family val="3"/>
    </font>
    <font>
      <b/>
      <sz val="2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/>
    </xf>
    <xf numFmtId="38" fontId="5" fillId="33" borderId="10" xfId="49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38" fontId="5" fillId="33" borderId="10" xfId="49" applyFont="1" applyFill="1" applyBorder="1" applyAlignment="1">
      <alignment/>
    </xf>
    <xf numFmtId="38" fontId="0" fillId="33" borderId="11" xfId="49" applyFont="1" applyFill="1" applyBorder="1" applyAlignment="1">
      <alignment/>
    </xf>
    <xf numFmtId="0" fontId="0" fillId="0" borderId="0" xfId="0" applyFill="1" applyAlignment="1">
      <alignment/>
    </xf>
    <xf numFmtId="0" fontId="6" fillId="34" borderId="10" xfId="0" applyFont="1" applyFill="1" applyBorder="1" applyAlignment="1">
      <alignment vertical="center"/>
    </xf>
    <xf numFmtId="38" fontId="0" fillId="0" borderId="0" xfId="49" applyFont="1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right" vertical="center"/>
    </xf>
    <xf numFmtId="38" fontId="0" fillId="34" borderId="0" xfId="49" applyFont="1" applyFill="1" applyAlignment="1">
      <alignment/>
    </xf>
    <xf numFmtId="0" fontId="3" fillId="34" borderId="0" xfId="0" applyFont="1" applyFill="1" applyAlignment="1">
      <alignment horizontal="center" vertical="center"/>
    </xf>
    <xf numFmtId="38" fontId="4" fillId="34" borderId="0" xfId="49" applyFont="1" applyFill="1" applyAlignment="1">
      <alignment/>
    </xf>
    <xf numFmtId="3" fontId="4" fillId="34" borderId="0" xfId="49" applyNumberFormat="1" applyFont="1" applyFill="1" applyAlignment="1">
      <alignment/>
    </xf>
    <xf numFmtId="0" fontId="6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38" fontId="4" fillId="34" borderId="0" xfId="49" applyFont="1" applyFill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0" xfId="49" applyNumberFormat="1" applyFont="1" applyFill="1" applyAlignment="1">
      <alignment/>
    </xf>
    <xf numFmtId="38" fontId="6" fillId="35" borderId="12" xfId="49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38" fontId="6" fillId="35" borderId="13" xfId="49" applyFont="1" applyFill="1" applyBorder="1" applyAlignment="1">
      <alignment vertical="center"/>
    </xf>
    <xf numFmtId="0" fontId="6" fillId="35" borderId="13" xfId="0" applyFont="1" applyFill="1" applyBorder="1" applyAlignment="1">
      <alignment vertical="center"/>
    </xf>
    <xf numFmtId="38" fontId="5" fillId="35" borderId="10" xfId="49" applyFont="1" applyFill="1" applyBorder="1" applyAlignment="1">
      <alignment vertical="center"/>
    </xf>
    <xf numFmtId="38" fontId="4" fillId="35" borderId="11" xfId="49" applyFont="1" applyFill="1" applyBorder="1" applyAlignment="1">
      <alignment/>
    </xf>
    <xf numFmtId="0" fontId="4" fillId="35" borderId="11" xfId="0" applyFont="1" applyFill="1" applyBorder="1" applyAlignment="1">
      <alignment/>
    </xf>
    <xf numFmtId="38" fontId="6" fillId="35" borderId="10" xfId="49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38" fontId="0" fillId="35" borderId="11" xfId="49" applyFont="1" applyFill="1" applyBorder="1" applyAlignment="1">
      <alignment/>
    </xf>
    <xf numFmtId="0" fontId="0" fillId="35" borderId="11" xfId="0" applyFill="1" applyBorder="1" applyAlignment="1">
      <alignment/>
    </xf>
    <xf numFmtId="38" fontId="6" fillId="33" borderId="12" xfId="49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8" fontId="6" fillId="33" borderId="13" xfId="49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38" fontId="6" fillId="33" borderId="10" xfId="49" applyFont="1" applyFill="1" applyBorder="1" applyAlignment="1">
      <alignment horizontal="right" vertical="center"/>
    </xf>
    <xf numFmtId="38" fontId="5" fillId="33" borderId="10" xfId="49" applyFont="1" applyFill="1" applyBorder="1" applyAlignment="1">
      <alignment horizontal="right" vertical="center"/>
    </xf>
    <xf numFmtId="0" fontId="0" fillId="33" borderId="11" xfId="0" applyFill="1" applyBorder="1" applyAlignment="1">
      <alignment/>
    </xf>
    <xf numFmtId="38" fontId="4" fillId="36" borderId="13" xfId="49" applyFont="1" applyFill="1" applyBorder="1" applyAlignment="1">
      <alignment/>
    </xf>
    <xf numFmtId="38" fontId="6" fillId="36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horizontal="right" vertical="center"/>
    </xf>
    <xf numFmtId="38" fontId="4" fillId="37" borderId="12" xfId="49" applyFont="1" applyFill="1" applyBorder="1" applyAlignment="1">
      <alignment horizontal="right" vertical="center"/>
    </xf>
    <xf numFmtId="38" fontId="6" fillId="37" borderId="12" xfId="49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38" fontId="6" fillId="37" borderId="13" xfId="49" applyFont="1" applyFill="1" applyBorder="1" applyAlignment="1">
      <alignment vertical="center"/>
    </xf>
    <xf numFmtId="38" fontId="5" fillId="37" borderId="10" xfId="49" applyFont="1" applyFill="1" applyBorder="1" applyAlignment="1">
      <alignment vertical="center"/>
    </xf>
    <xf numFmtId="0" fontId="4" fillId="37" borderId="11" xfId="0" applyFont="1" applyFill="1" applyBorder="1" applyAlignment="1">
      <alignment/>
    </xf>
    <xf numFmtId="38" fontId="6" fillId="37" borderId="10" xfId="49" applyFont="1" applyFill="1" applyBorder="1" applyAlignment="1">
      <alignment vertical="center"/>
    </xf>
    <xf numFmtId="38" fontId="5" fillId="37" borderId="10" xfId="49" applyFont="1" applyFill="1" applyBorder="1" applyAlignment="1">
      <alignment/>
    </xf>
    <xf numFmtId="38" fontId="0" fillId="37" borderId="11" xfId="49" applyFont="1" applyFill="1" applyBorder="1" applyAlignment="1">
      <alignment/>
    </xf>
    <xf numFmtId="10" fontId="5" fillId="35" borderId="10" xfId="0" applyNumberFormat="1" applyFont="1" applyFill="1" applyBorder="1" applyAlignment="1">
      <alignment vertical="center"/>
    </xf>
    <xf numFmtId="10" fontId="5" fillId="37" borderId="10" xfId="0" applyNumberFormat="1" applyFont="1" applyFill="1" applyBorder="1" applyAlignment="1">
      <alignment vertical="center"/>
    </xf>
    <xf numFmtId="10" fontId="5" fillId="33" borderId="10" xfId="0" applyNumberFormat="1" applyFont="1" applyFill="1" applyBorder="1" applyAlignment="1">
      <alignment vertical="center"/>
    </xf>
    <xf numFmtId="10" fontId="5" fillId="35" borderId="10" xfId="0" applyNumberFormat="1" applyFont="1" applyFill="1" applyBorder="1" applyAlignment="1">
      <alignment/>
    </xf>
    <xf numFmtId="10" fontId="5" fillId="37" borderId="10" xfId="0" applyNumberFormat="1" applyFont="1" applyFill="1" applyBorder="1" applyAlignment="1">
      <alignment/>
    </xf>
    <xf numFmtId="10" fontId="5" fillId="33" borderId="10" xfId="0" applyNumberFormat="1" applyFont="1" applyFill="1" applyBorder="1" applyAlignment="1">
      <alignment/>
    </xf>
    <xf numFmtId="3" fontId="4" fillId="33" borderId="12" xfId="49" applyNumberFormat="1" applyFont="1" applyFill="1" applyBorder="1" applyAlignment="1">
      <alignment horizontal="right" vertical="center"/>
    </xf>
    <xf numFmtId="3" fontId="4" fillId="37" borderId="12" xfId="49" applyNumberFormat="1" applyFont="1" applyFill="1" applyBorder="1" applyAlignment="1">
      <alignment horizontal="right" vertical="center"/>
    </xf>
    <xf numFmtId="38" fontId="4" fillId="35" borderId="12" xfId="49" applyFont="1" applyFill="1" applyBorder="1" applyAlignment="1">
      <alignment horizontal="right" vertical="center"/>
    </xf>
    <xf numFmtId="3" fontId="4" fillId="35" borderId="12" xfId="49" applyNumberFormat="1" applyFont="1" applyFill="1" applyBorder="1" applyAlignment="1">
      <alignment horizontal="right" vertical="center"/>
    </xf>
    <xf numFmtId="38" fontId="4" fillId="38" borderId="0" xfId="49" applyFont="1" applyFill="1" applyAlignment="1">
      <alignment vertical="center"/>
    </xf>
    <xf numFmtId="178" fontId="4" fillId="38" borderId="0" xfId="0" applyNumberFormat="1" applyFont="1" applyFill="1" applyAlignment="1">
      <alignment vertical="center"/>
    </xf>
    <xf numFmtId="178" fontId="5" fillId="38" borderId="0" xfId="0" applyNumberFormat="1" applyFont="1" applyFill="1" applyAlignment="1">
      <alignment horizontal="right" vertical="center"/>
    </xf>
    <xf numFmtId="178" fontId="5" fillId="38" borderId="0" xfId="0" applyNumberFormat="1" applyFont="1" applyFill="1" applyAlignment="1">
      <alignment vertical="center"/>
    </xf>
    <xf numFmtId="178" fontId="5" fillId="38" borderId="0" xfId="0" applyNumberFormat="1" applyFont="1" applyFill="1" applyBorder="1" applyAlignment="1">
      <alignment horizontal="right" vertical="center"/>
    </xf>
    <xf numFmtId="178" fontId="4" fillId="38" borderId="0" xfId="0" applyNumberFormat="1" applyFont="1" applyFill="1" applyAlignment="1">
      <alignment horizontal="right" vertical="center"/>
    </xf>
    <xf numFmtId="178" fontId="6" fillId="38" borderId="0" xfId="49" applyNumberFormat="1" applyFont="1" applyFill="1" applyBorder="1" applyAlignment="1">
      <alignment horizontal="center" vertical="center"/>
    </xf>
    <xf numFmtId="178" fontId="6" fillId="33" borderId="14" xfId="49" applyNumberFormat="1" applyFont="1" applyFill="1" applyBorder="1" applyAlignment="1">
      <alignment horizontal="center" vertical="center"/>
    </xf>
    <xf numFmtId="178" fontId="6" fillId="33" borderId="15" xfId="49" applyNumberFormat="1" applyFont="1" applyFill="1" applyBorder="1" applyAlignment="1">
      <alignment horizontal="right" vertical="center"/>
    </xf>
    <xf numFmtId="178" fontId="6" fillId="33" borderId="16" xfId="49" applyNumberFormat="1" applyFont="1" applyFill="1" applyBorder="1" applyAlignment="1">
      <alignment horizontal="center" vertical="center"/>
    </xf>
    <xf numFmtId="178" fontId="6" fillId="33" borderId="17" xfId="49" applyNumberFormat="1" applyFont="1" applyFill="1" applyBorder="1" applyAlignment="1">
      <alignment horizontal="center" vertical="center"/>
    </xf>
    <xf numFmtId="178" fontId="6" fillId="33" borderId="16" xfId="0" applyNumberFormat="1" applyFont="1" applyFill="1" applyBorder="1" applyAlignment="1">
      <alignment vertical="center"/>
    </xf>
    <xf numFmtId="178" fontId="3" fillId="38" borderId="0" xfId="0" applyNumberFormat="1" applyFont="1" applyFill="1" applyBorder="1" applyAlignment="1">
      <alignment vertical="center"/>
    </xf>
    <xf numFmtId="178" fontId="6" fillId="33" borderId="14" xfId="49" applyNumberFormat="1" applyFont="1" applyFill="1" applyBorder="1" applyAlignment="1">
      <alignment horizontal="right" vertical="center"/>
    </xf>
    <xf numFmtId="178" fontId="6" fillId="33" borderId="18" xfId="49" applyNumberFormat="1" applyFont="1" applyFill="1" applyBorder="1" applyAlignment="1">
      <alignment horizontal="right" vertical="center"/>
    </xf>
    <xf numFmtId="178" fontId="6" fillId="33" borderId="19" xfId="49" applyNumberFormat="1" applyFont="1" applyFill="1" applyBorder="1" applyAlignment="1">
      <alignment horizontal="center" vertical="center"/>
    </xf>
    <xf numFmtId="178" fontId="6" fillId="33" borderId="19" xfId="0" applyNumberFormat="1" applyFont="1" applyFill="1" applyBorder="1" applyAlignment="1">
      <alignment vertical="center"/>
    </xf>
    <xf numFmtId="178" fontId="6" fillId="38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vertical="center"/>
    </xf>
    <xf numFmtId="178" fontId="4" fillId="38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4" fillId="0" borderId="0" xfId="49" applyNumberFormat="1" applyFont="1" applyFill="1" applyAlignment="1">
      <alignment vertical="center"/>
    </xf>
    <xf numFmtId="178" fontId="6" fillId="38" borderId="14" xfId="49" applyNumberFormat="1" applyFont="1" applyFill="1" applyBorder="1" applyAlignment="1">
      <alignment horizontal="center" vertical="center"/>
    </xf>
    <xf numFmtId="178" fontId="6" fillId="38" borderId="19" xfId="49" applyNumberFormat="1" applyFont="1" applyFill="1" applyBorder="1" applyAlignment="1">
      <alignment horizontal="center" vertical="center"/>
    </xf>
    <xf numFmtId="178" fontId="6" fillId="38" borderId="14" xfId="49" applyNumberFormat="1" applyFont="1" applyFill="1" applyBorder="1" applyAlignment="1">
      <alignment horizontal="right" vertical="center"/>
    </xf>
    <xf numFmtId="178" fontId="6" fillId="38" borderId="15" xfId="49" applyNumberFormat="1" applyFont="1" applyFill="1" applyBorder="1" applyAlignment="1">
      <alignment horizontal="right" vertical="center"/>
    </xf>
    <xf numFmtId="178" fontId="6" fillId="38" borderId="18" xfId="49" applyNumberFormat="1" applyFont="1" applyFill="1" applyBorder="1" applyAlignment="1">
      <alignment horizontal="right" vertical="center"/>
    </xf>
    <xf numFmtId="178" fontId="6" fillId="38" borderId="19" xfId="0" applyNumberFormat="1" applyFont="1" applyFill="1" applyBorder="1" applyAlignment="1">
      <alignment vertical="center"/>
    </xf>
    <xf numFmtId="178" fontId="6" fillId="38" borderId="18" xfId="0" applyNumberFormat="1" applyFont="1" applyFill="1" applyBorder="1" applyAlignment="1">
      <alignment vertical="center"/>
    </xf>
    <xf numFmtId="178" fontId="6" fillId="38" borderId="15" xfId="0" applyNumberFormat="1" applyFont="1" applyFill="1" applyBorder="1" applyAlignment="1">
      <alignment vertical="center"/>
    </xf>
    <xf numFmtId="178" fontId="6" fillId="38" borderId="20" xfId="49" applyNumberFormat="1" applyFont="1" applyFill="1" applyBorder="1" applyAlignment="1">
      <alignment horizontal="right" vertical="center"/>
    </xf>
    <xf numFmtId="178" fontId="6" fillId="39" borderId="17" xfId="49" applyNumberFormat="1" applyFont="1" applyFill="1" applyBorder="1" applyAlignment="1">
      <alignment horizontal="right" vertical="center"/>
    </xf>
    <xf numFmtId="178" fontId="6" fillId="39" borderId="15" xfId="49" applyNumberFormat="1" applyFont="1" applyFill="1" applyBorder="1" applyAlignment="1">
      <alignment horizontal="right" vertical="center"/>
    </xf>
    <xf numFmtId="178" fontId="6" fillId="39" borderId="16" xfId="49" applyNumberFormat="1" applyFont="1" applyFill="1" applyBorder="1" applyAlignment="1">
      <alignment horizontal="center" vertical="center"/>
    </xf>
    <xf numFmtId="178" fontId="6" fillId="39" borderId="17" xfId="49" applyNumberFormat="1" applyFont="1" applyFill="1" applyBorder="1" applyAlignment="1">
      <alignment horizontal="center" vertical="center"/>
    </xf>
    <xf numFmtId="178" fontId="6" fillId="39" borderId="16" xfId="0" applyNumberFormat="1" applyFont="1" applyFill="1" applyBorder="1" applyAlignment="1">
      <alignment vertical="center"/>
    </xf>
    <xf numFmtId="178" fontId="6" fillId="39" borderId="15" xfId="0" applyNumberFormat="1" applyFont="1" applyFill="1" applyBorder="1" applyAlignment="1">
      <alignment vertical="center"/>
    </xf>
    <xf numFmtId="178" fontId="6" fillId="39" borderId="20" xfId="49" applyNumberFormat="1" applyFont="1" applyFill="1" applyBorder="1" applyAlignment="1">
      <alignment horizontal="right" vertical="center"/>
    </xf>
    <xf numFmtId="0" fontId="10" fillId="34" borderId="12" xfId="0" applyFont="1" applyFill="1" applyBorder="1" applyAlignment="1">
      <alignment horizontal="center" vertical="center"/>
    </xf>
    <xf numFmtId="38" fontId="10" fillId="34" borderId="12" xfId="49" applyFont="1" applyFill="1" applyBorder="1" applyAlignment="1">
      <alignment horizontal="center" vertical="center"/>
    </xf>
    <xf numFmtId="3" fontId="10" fillId="34" borderId="12" xfId="49" applyNumberFormat="1" applyFont="1" applyFill="1" applyBorder="1" applyAlignment="1">
      <alignment horizontal="center" vertical="center"/>
    </xf>
    <xf numFmtId="38" fontId="11" fillId="36" borderId="10" xfId="49" applyFont="1" applyFill="1" applyBorder="1" applyAlignment="1">
      <alignment horizontal="center" vertical="center"/>
    </xf>
    <xf numFmtId="38" fontId="12" fillId="36" borderId="10" xfId="49" applyFont="1" applyFill="1" applyBorder="1" applyAlignment="1">
      <alignment vertical="center"/>
    </xf>
    <xf numFmtId="38" fontId="12" fillId="36" borderId="10" xfId="49" applyFont="1" applyFill="1" applyBorder="1" applyAlignment="1">
      <alignment/>
    </xf>
    <xf numFmtId="38" fontId="10" fillId="36" borderId="12" xfId="49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178" fontId="6" fillId="38" borderId="12" xfId="0" applyNumberFormat="1" applyFont="1" applyFill="1" applyBorder="1" applyAlignment="1">
      <alignment horizontal="center" vertical="distributed"/>
    </xf>
    <xf numFmtId="178" fontId="6" fillId="33" borderId="12" xfId="0" applyNumberFormat="1" applyFont="1" applyFill="1" applyBorder="1" applyAlignment="1">
      <alignment horizontal="center" vertical="distributed"/>
    </xf>
    <xf numFmtId="178" fontId="6" fillId="37" borderId="12" xfId="0" applyNumberFormat="1" applyFont="1" applyFill="1" applyBorder="1" applyAlignment="1">
      <alignment horizontal="right" vertical="distributed"/>
    </xf>
    <xf numFmtId="178" fontId="6" fillId="39" borderId="11" xfId="0" applyNumberFormat="1" applyFont="1" applyFill="1" applyBorder="1" applyAlignment="1">
      <alignment horizontal="center" vertical="distributed"/>
    </xf>
    <xf numFmtId="38" fontId="12" fillId="36" borderId="13" xfId="49" applyFont="1" applyFill="1" applyBorder="1" applyAlignment="1">
      <alignment vertical="center"/>
    </xf>
    <xf numFmtId="0" fontId="10" fillId="36" borderId="11" xfId="0" applyFont="1" applyFill="1" applyBorder="1" applyAlignment="1">
      <alignment/>
    </xf>
    <xf numFmtId="38" fontId="13" fillId="36" borderId="11" xfId="49" applyFont="1" applyFill="1" applyBorder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vertical="center"/>
    </xf>
    <xf numFmtId="0" fontId="6" fillId="0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38" fontId="6" fillId="0" borderId="29" xfId="0" applyNumberFormat="1" applyFont="1" applyFill="1" applyBorder="1" applyAlignment="1">
      <alignment horizontal="right" vertical="center"/>
    </xf>
    <xf numFmtId="38" fontId="6" fillId="0" borderId="32" xfId="49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38" fontId="11" fillId="0" borderId="17" xfId="49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right" vertical="center"/>
    </xf>
    <xf numFmtId="3" fontId="6" fillId="0" borderId="36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3" fontId="11" fillId="0" borderId="38" xfId="0" applyNumberFormat="1" applyFont="1" applyFill="1" applyBorder="1" applyAlignment="1">
      <alignment horizontal="center" vertical="center"/>
    </xf>
    <xf numFmtId="3" fontId="11" fillId="0" borderId="39" xfId="0" applyNumberFormat="1" applyFont="1" applyFill="1" applyBorder="1" applyAlignment="1">
      <alignment horizontal="center" vertical="center"/>
    </xf>
    <xf numFmtId="3" fontId="11" fillId="0" borderId="38" xfId="0" applyNumberFormat="1" applyFont="1" applyFill="1" applyBorder="1" applyAlignment="1">
      <alignment horizontal="right" vertical="center"/>
    </xf>
    <xf numFmtId="3" fontId="11" fillId="0" borderId="40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38" fontId="11" fillId="0" borderId="42" xfId="49" applyFont="1" applyFill="1" applyBorder="1" applyAlignment="1">
      <alignment vertical="center"/>
    </xf>
    <xf numFmtId="0" fontId="11" fillId="0" borderId="43" xfId="0" applyFont="1" applyFill="1" applyBorder="1" applyAlignment="1">
      <alignment horizontal="center" vertical="center"/>
    </xf>
    <xf numFmtId="3" fontId="11" fillId="0" borderId="42" xfId="0" applyNumberFormat="1" applyFont="1" applyFill="1" applyBorder="1" applyAlignment="1">
      <alignment horizontal="right" vertical="center"/>
    </xf>
    <xf numFmtId="3" fontId="11" fillId="0" borderId="44" xfId="0" applyNumberFormat="1" applyFont="1" applyFill="1" applyBorder="1" applyAlignment="1">
      <alignment horizontal="center" vertical="center"/>
    </xf>
    <xf numFmtId="3" fontId="11" fillId="0" borderId="42" xfId="0" applyNumberFormat="1" applyFont="1" applyFill="1" applyBorder="1" applyAlignment="1">
      <alignment horizontal="center" vertical="center"/>
    </xf>
    <xf numFmtId="3" fontId="11" fillId="0" borderId="43" xfId="0" applyNumberFormat="1" applyFont="1" applyFill="1" applyBorder="1" applyAlignment="1">
      <alignment horizontal="center" vertical="center"/>
    </xf>
    <xf numFmtId="3" fontId="6" fillId="0" borderId="44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38" fontId="4" fillId="0" borderId="0" xfId="49" applyFont="1" applyFill="1" applyAlignment="1">
      <alignment/>
    </xf>
    <xf numFmtId="3" fontId="4" fillId="0" borderId="0" xfId="49" applyNumberFormat="1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38" fontId="11" fillId="0" borderId="12" xfId="49" applyFont="1" applyFill="1" applyBorder="1" applyAlignment="1">
      <alignment horizontal="center" vertical="center"/>
    </xf>
    <xf numFmtId="3" fontId="11" fillId="0" borderId="12" xfId="49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6" fillId="0" borderId="12" xfId="49" applyFont="1" applyFill="1" applyBorder="1" applyAlignment="1">
      <alignment horizontal="right" vertical="center"/>
    </xf>
    <xf numFmtId="3" fontId="6" fillId="0" borderId="12" xfId="49" applyNumberFormat="1" applyFont="1" applyFill="1" applyBorder="1" applyAlignment="1">
      <alignment horizontal="right" vertical="center"/>
    </xf>
    <xf numFmtId="38" fontId="4" fillId="0" borderId="13" xfId="49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right" vertical="center"/>
    </xf>
    <xf numFmtId="38" fontId="11" fillId="0" borderId="10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vertical="center"/>
    </xf>
    <xf numFmtId="38" fontId="6" fillId="0" borderId="12" xfId="49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12" fillId="0" borderId="13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8" fontId="12" fillId="0" borderId="10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38" fontId="4" fillId="0" borderId="11" xfId="49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8" fontId="6" fillId="0" borderId="10" xfId="49" applyFont="1" applyFill="1" applyBorder="1" applyAlignment="1">
      <alignment vertical="center"/>
    </xf>
    <xf numFmtId="38" fontId="6" fillId="0" borderId="10" xfId="49" applyFont="1" applyFill="1" applyBorder="1" applyAlignment="1">
      <alignment horizontal="right" vertical="center"/>
    </xf>
    <xf numFmtId="38" fontId="5" fillId="0" borderId="10" xfId="49" applyFont="1" applyFill="1" applyBorder="1" applyAlignment="1">
      <alignment horizontal="right" vertical="center"/>
    </xf>
    <xf numFmtId="38" fontId="12" fillId="0" borderId="10" xfId="49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38" fontId="5" fillId="0" borderId="10" xfId="49" applyFont="1" applyFill="1" applyBorder="1" applyAlignment="1">
      <alignment/>
    </xf>
    <xf numFmtId="38" fontId="13" fillId="0" borderId="11" xfId="49" applyFont="1" applyFill="1" applyBorder="1" applyAlignment="1">
      <alignment/>
    </xf>
    <xf numFmtId="38" fontId="0" fillId="0" borderId="11" xfId="49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38" fontId="15" fillId="0" borderId="0" xfId="49" applyFont="1" applyFill="1" applyAlignment="1">
      <alignment/>
    </xf>
    <xf numFmtId="38" fontId="11" fillId="0" borderId="12" xfId="49" applyFont="1" applyFill="1" applyBorder="1" applyAlignment="1">
      <alignment horizontal="right" vertical="center"/>
    </xf>
    <xf numFmtId="178" fontId="11" fillId="0" borderId="18" xfId="0" applyNumberFormat="1" applyFont="1" applyFill="1" applyBorder="1" applyAlignment="1">
      <alignment horizontal="center" vertical="center"/>
    </xf>
    <xf numFmtId="178" fontId="11" fillId="0" borderId="19" xfId="0" applyNumberFormat="1" applyFont="1" applyFill="1" applyBorder="1" applyAlignment="1">
      <alignment horizontal="center" vertical="center"/>
    </xf>
    <xf numFmtId="178" fontId="10" fillId="38" borderId="13" xfId="0" applyNumberFormat="1" applyFont="1" applyFill="1" applyBorder="1" applyAlignment="1">
      <alignment horizontal="distributed" vertical="center"/>
    </xf>
    <xf numFmtId="178" fontId="10" fillId="38" borderId="10" xfId="0" applyNumberFormat="1" applyFont="1" applyFill="1" applyBorder="1" applyAlignment="1">
      <alignment horizontal="distributed" vertical="center"/>
    </xf>
    <xf numFmtId="178" fontId="10" fillId="38" borderId="11" xfId="0" applyNumberFormat="1" applyFont="1" applyFill="1" applyBorder="1" applyAlignment="1">
      <alignment horizontal="distributed" vertical="center"/>
    </xf>
    <xf numFmtId="178" fontId="10" fillId="0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10" fillId="33" borderId="13" xfId="0" applyNumberFormat="1" applyFont="1" applyFill="1" applyBorder="1" applyAlignment="1">
      <alignment horizontal="distributed" vertical="center"/>
    </xf>
    <xf numFmtId="178" fontId="10" fillId="33" borderId="10" xfId="0" applyNumberFormat="1" applyFont="1" applyFill="1" applyBorder="1" applyAlignment="1">
      <alignment horizontal="distributed" vertical="center"/>
    </xf>
    <xf numFmtId="178" fontId="10" fillId="33" borderId="11" xfId="0" applyNumberFormat="1" applyFont="1" applyFill="1" applyBorder="1" applyAlignment="1">
      <alignment horizontal="distributed" vertical="center"/>
    </xf>
    <xf numFmtId="178" fontId="6" fillId="37" borderId="14" xfId="49" applyNumberFormat="1" applyFont="1" applyFill="1" applyBorder="1" applyAlignment="1">
      <alignment horizontal="right" vertical="center"/>
    </xf>
    <xf numFmtId="178" fontId="6" fillId="37" borderId="14" xfId="0" applyNumberFormat="1" applyFont="1" applyFill="1" applyBorder="1" applyAlignment="1">
      <alignment horizontal="right" vertical="center"/>
    </xf>
    <xf numFmtId="178" fontId="6" fillId="37" borderId="18" xfId="49" applyNumberFormat="1" applyFont="1" applyFill="1" applyBorder="1" applyAlignment="1">
      <alignment horizontal="right" vertical="center"/>
    </xf>
    <xf numFmtId="178" fontId="6" fillId="37" borderId="19" xfId="0" applyNumberFormat="1" applyFont="1" applyFill="1" applyBorder="1" applyAlignment="1">
      <alignment horizontal="right" vertical="center"/>
    </xf>
    <xf numFmtId="178" fontId="2" fillId="38" borderId="0" xfId="0" applyNumberFormat="1" applyFont="1" applyFill="1" applyAlignment="1">
      <alignment horizontal="center" vertical="center"/>
    </xf>
    <xf numFmtId="178" fontId="5" fillId="38" borderId="0" xfId="0" applyNumberFormat="1" applyFont="1" applyFill="1" applyAlignment="1">
      <alignment horizontal="right" vertical="center"/>
    </xf>
    <xf numFmtId="178" fontId="5" fillId="38" borderId="0" xfId="0" applyNumberFormat="1" applyFont="1" applyFill="1" applyAlignment="1">
      <alignment vertical="center"/>
    </xf>
    <xf numFmtId="178" fontId="4" fillId="38" borderId="18" xfId="0" applyNumberFormat="1" applyFont="1" applyFill="1" applyBorder="1" applyAlignment="1">
      <alignment horizontal="center" vertical="center"/>
    </xf>
    <xf numFmtId="178" fontId="4" fillId="38" borderId="19" xfId="0" applyNumberFormat="1" applyFont="1" applyFill="1" applyBorder="1" applyAlignment="1">
      <alignment horizontal="center" vertical="center"/>
    </xf>
    <xf numFmtId="178" fontId="11" fillId="38" borderId="14" xfId="49" applyNumberFormat="1" applyFont="1" applyFill="1" applyBorder="1" applyAlignment="1">
      <alignment horizontal="center" vertical="center"/>
    </xf>
    <xf numFmtId="178" fontId="11" fillId="38" borderId="18" xfId="49" applyNumberFormat="1" applyFont="1" applyFill="1" applyBorder="1" applyAlignment="1">
      <alignment horizontal="center" vertical="center"/>
    </xf>
    <xf numFmtId="178" fontId="11" fillId="38" borderId="19" xfId="49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38" fontId="12" fillId="37" borderId="11" xfId="49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38" fontId="7" fillId="34" borderId="0" xfId="49" applyFont="1" applyFill="1" applyAlignment="1">
      <alignment horizontal="right"/>
    </xf>
    <xf numFmtId="0" fontId="5" fillId="34" borderId="0" xfId="0" applyFont="1" applyFill="1" applyAlignment="1">
      <alignment horizontal="right" vertical="center"/>
    </xf>
    <xf numFmtId="0" fontId="2" fillId="34" borderId="0" xfId="0" applyFont="1" applyFill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38" fontId="12" fillId="37" borderId="13" xfId="49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17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38" fontId="12" fillId="0" borderId="11" xfId="49" applyFont="1" applyFill="1" applyBorder="1" applyAlignment="1">
      <alignment horizontal="center" vertical="center"/>
    </xf>
    <xf numFmtId="38" fontId="7" fillId="0" borderId="0" xfId="49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38" fontId="12" fillId="0" borderId="13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O21" sqref="O21"/>
      <selection pane="bottomLeft" activeCell="F18" sqref="F18"/>
    </sheetView>
  </sheetViews>
  <sheetFormatPr defaultColWidth="9.00390625" defaultRowHeight="22.5" customHeight="1"/>
  <cols>
    <col min="1" max="1" width="4.625" style="82" customWidth="1"/>
    <col min="2" max="2" width="12.125" style="82" customWidth="1"/>
    <col min="3" max="3" width="13.875" style="84" customWidth="1"/>
    <col min="4" max="4" width="10.625" style="85" customWidth="1"/>
    <col min="5" max="5" width="4.625" style="85" customWidth="1"/>
    <col min="6" max="6" width="10.625" style="85" customWidth="1"/>
    <col min="7" max="7" width="4.625" style="85" customWidth="1"/>
    <col min="8" max="8" width="10.625" style="85" customWidth="1"/>
    <col min="9" max="9" width="4.625" style="85" customWidth="1"/>
    <col min="10" max="10" width="10.375" style="85" customWidth="1"/>
    <col min="11" max="11" width="5.625" style="82" customWidth="1"/>
    <col min="12" max="12" width="4.625" style="82" customWidth="1"/>
    <col min="13" max="13" width="8.625" style="82" customWidth="1"/>
    <col min="14" max="14" width="7.625" style="82" customWidth="1"/>
    <col min="15" max="16384" width="9.00390625" style="82" customWidth="1"/>
  </cols>
  <sheetData>
    <row r="1" spans="1:12" ht="22.5" customHeight="1">
      <c r="A1" s="65"/>
      <c r="B1" s="65"/>
      <c r="C1" s="253" t="s">
        <v>86</v>
      </c>
      <c r="D1" s="253"/>
      <c r="E1" s="253"/>
      <c r="F1" s="253"/>
      <c r="G1" s="253"/>
      <c r="H1" s="253"/>
      <c r="I1" s="253"/>
      <c r="J1" s="253"/>
      <c r="K1" s="65"/>
      <c r="L1" s="65"/>
    </row>
    <row r="2" spans="1:12" ht="22.5" customHeight="1">
      <c r="A2" s="65"/>
      <c r="B2" s="65"/>
      <c r="C2" s="254" t="s">
        <v>0</v>
      </c>
      <c r="D2" s="254"/>
      <c r="E2" s="254"/>
      <c r="F2" s="254"/>
      <c r="G2" s="254"/>
      <c r="H2" s="254"/>
      <c r="I2" s="254"/>
      <c r="J2" s="254"/>
      <c r="K2" s="255"/>
      <c r="L2" s="67"/>
    </row>
    <row r="3" spans="1:12" ht="22.5" customHeight="1">
      <c r="A3" s="65"/>
      <c r="B3" s="65"/>
      <c r="C3" s="254" t="s">
        <v>85</v>
      </c>
      <c r="D3" s="254"/>
      <c r="E3" s="254"/>
      <c r="F3" s="254"/>
      <c r="G3" s="254"/>
      <c r="H3" s="254"/>
      <c r="I3" s="254"/>
      <c r="J3" s="254"/>
      <c r="K3" s="254"/>
      <c r="L3" s="66"/>
    </row>
    <row r="4" spans="1:12" ht="10.5" customHeight="1">
      <c r="A4" s="65"/>
      <c r="B4" s="65"/>
      <c r="C4" s="68"/>
      <c r="D4" s="69"/>
      <c r="E4" s="69"/>
      <c r="F4" s="69"/>
      <c r="G4" s="69"/>
      <c r="H4" s="69"/>
      <c r="I4" s="69"/>
      <c r="J4" s="69"/>
      <c r="K4" s="65"/>
      <c r="L4" s="65"/>
    </row>
    <row r="5" spans="1:12" ht="22.5" customHeight="1">
      <c r="A5" s="65"/>
      <c r="B5" s="256"/>
      <c r="C5" s="257"/>
      <c r="D5" s="258" t="s">
        <v>70</v>
      </c>
      <c r="E5" s="258"/>
      <c r="F5" s="259" t="s">
        <v>2</v>
      </c>
      <c r="G5" s="260"/>
      <c r="H5" s="259" t="s">
        <v>3</v>
      </c>
      <c r="I5" s="258"/>
      <c r="J5" s="259" t="s">
        <v>1</v>
      </c>
      <c r="K5" s="260"/>
      <c r="L5" s="70"/>
    </row>
    <row r="6" spans="1:12" ht="22.5" customHeight="1">
      <c r="A6" s="65"/>
      <c r="B6" s="246" t="s">
        <v>51</v>
      </c>
      <c r="C6" s="114" t="s">
        <v>18</v>
      </c>
      <c r="D6" s="77">
        <v>7552</v>
      </c>
      <c r="E6" s="71"/>
      <c r="F6" s="72">
        <v>7130</v>
      </c>
      <c r="G6" s="73"/>
      <c r="H6" s="72">
        <v>8815</v>
      </c>
      <c r="I6" s="74"/>
      <c r="J6" s="72">
        <f aca="true" t="shared" si="0" ref="J6:J18">F6+H6</f>
        <v>15945</v>
      </c>
      <c r="K6" s="75"/>
      <c r="L6" s="76"/>
    </row>
    <row r="7" spans="1:12" ht="22.5" customHeight="1">
      <c r="A7" s="65"/>
      <c r="B7" s="247"/>
      <c r="C7" s="114" t="s">
        <v>19</v>
      </c>
      <c r="D7" s="77">
        <v>5443</v>
      </c>
      <c r="E7" s="77"/>
      <c r="F7" s="78">
        <v>5727</v>
      </c>
      <c r="G7" s="79"/>
      <c r="H7" s="78">
        <v>6521</v>
      </c>
      <c r="I7" s="71"/>
      <c r="J7" s="72">
        <f t="shared" si="0"/>
        <v>12248</v>
      </c>
      <c r="K7" s="80"/>
      <c r="L7" s="76"/>
    </row>
    <row r="8" spans="1:12" ht="22.5" customHeight="1">
      <c r="A8" s="65"/>
      <c r="B8" s="247"/>
      <c r="C8" s="115" t="s">
        <v>17</v>
      </c>
      <c r="D8" s="249">
        <v>988</v>
      </c>
      <c r="E8" s="250"/>
      <c r="F8" s="251">
        <v>1018</v>
      </c>
      <c r="G8" s="252"/>
      <c r="H8" s="249">
        <v>1138</v>
      </c>
      <c r="I8" s="250"/>
      <c r="J8" s="251">
        <f t="shared" si="0"/>
        <v>2156</v>
      </c>
      <c r="K8" s="252"/>
      <c r="L8" s="81"/>
    </row>
    <row r="9" spans="1:12" ht="22.5" customHeight="1">
      <c r="A9" s="65"/>
      <c r="B9" s="247"/>
      <c r="C9" s="115" t="s">
        <v>15</v>
      </c>
      <c r="D9" s="249">
        <v>655</v>
      </c>
      <c r="E9" s="250"/>
      <c r="F9" s="251">
        <v>789</v>
      </c>
      <c r="G9" s="252"/>
      <c r="H9" s="249">
        <v>904</v>
      </c>
      <c r="I9" s="250"/>
      <c r="J9" s="251">
        <f t="shared" si="0"/>
        <v>1693</v>
      </c>
      <c r="K9" s="252"/>
      <c r="L9" s="81"/>
    </row>
    <row r="10" spans="1:12" ht="22.5" customHeight="1">
      <c r="A10" s="65"/>
      <c r="B10" s="247"/>
      <c r="C10" s="113" t="s">
        <v>27</v>
      </c>
      <c r="D10" s="88">
        <v>1673</v>
      </c>
      <c r="E10" s="88"/>
      <c r="F10" s="90">
        <v>1874</v>
      </c>
      <c r="G10" s="87"/>
      <c r="H10" s="90">
        <v>2217</v>
      </c>
      <c r="I10" s="86"/>
      <c r="J10" s="89">
        <f t="shared" si="0"/>
        <v>4091</v>
      </c>
      <c r="K10" s="91"/>
      <c r="L10" s="76"/>
    </row>
    <row r="11" spans="1:12" ht="22.5" customHeight="1">
      <c r="A11" s="65"/>
      <c r="B11" s="247"/>
      <c r="C11" s="113" t="s">
        <v>20</v>
      </c>
      <c r="D11" s="88">
        <v>1396</v>
      </c>
      <c r="E11" s="88"/>
      <c r="F11" s="90">
        <v>1459</v>
      </c>
      <c r="G11" s="87"/>
      <c r="H11" s="90">
        <v>1737</v>
      </c>
      <c r="I11" s="86"/>
      <c r="J11" s="89">
        <f t="shared" si="0"/>
        <v>3196</v>
      </c>
      <c r="K11" s="91"/>
      <c r="L11" s="76"/>
    </row>
    <row r="12" spans="1:12" ht="22.5" customHeight="1">
      <c r="A12" s="65"/>
      <c r="B12" s="247"/>
      <c r="C12" s="115" t="s">
        <v>16</v>
      </c>
      <c r="D12" s="249">
        <v>66</v>
      </c>
      <c r="E12" s="250"/>
      <c r="F12" s="251">
        <v>63</v>
      </c>
      <c r="G12" s="252"/>
      <c r="H12" s="249">
        <v>88</v>
      </c>
      <c r="I12" s="250"/>
      <c r="J12" s="251">
        <f t="shared" si="0"/>
        <v>151</v>
      </c>
      <c r="K12" s="252"/>
      <c r="L12" s="81"/>
    </row>
    <row r="13" spans="1:12" ht="22.5" customHeight="1">
      <c r="A13" s="65"/>
      <c r="B13" s="247"/>
      <c r="C13" s="114" t="s">
        <v>21</v>
      </c>
      <c r="D13" s="77">
        <v>607</v>
      </c>
      <c r="E13" s="77"/>
      <c r="F13" s="78">
        <v>658</v>
      </c>
      <c r="G13" s="79"/>
      <c r="H13" s="78">
        <v>773</v>
      </c>
      <c r="I13" s="71"/>
      <c r="J13" s="72">
        <f t="shared" si="0"/>
        <v>1431</v>
      </c>
      <c r="K13" s="80"/>
      <c r="L13" s="76"/>
    </row>
    <row r="14" spans="1:12" ht="22.5" customHeight="1">
      <c r="A14" s="65"/>
      <c r="B14" s="247"/>
      <c r="C14" s="114" t="s">
        <v>22</v>
      </c>
      <c r="D14" s="77">
        <v>985</v>
      </c>
      <c r="E14" s="77"/>
      <c r="F14" s="78">
        <v>1056</v>
      </c>
      <c r="G14" s="79"/>
      <c r="H14" s="78">
        <v>1226</v>
      </c>
      <c r="I14" s="71"/>
      <c r="J14" s="72">
        <f t="shared" si="0"/>
        <v>2282</v>
      </c>
      <c r="K14" s="80"/>
      <c r="L14" s="76"/>
    </row>
    <row r="15" spans="1:12" ht="22.5" customHeight="1">
      <c r="A15" s="65"/>
      <c r="B15" s="247"/>
      <c r="C15" s="114" t="s">
        <v>23</v>
      </c>
      <c r="D15" s="77">
        <v>305</v>
      </c>
      <c r="E15" s="77"/>
      <c r="F15" s="78">
        <v>397</v>
      </c>
      <c r="G15" s="79"/>
      <c r="H15" s="78">
        <v>477</v>
      </c>
      <c r="I15" s="71"/>
      <c r="J15" s="72">
        <f t="shared" si="0"/>
        <v>874</v>
      </c>
      <c r="K15" s="80"/>
      <c r="L15" s="76"/>
    </row>
    <row r="16" spans="1:12" ht="22.5" customHeight="1">
      <c r="A16" s="65"/>
      <c r="B16" s="247"/>
      <c r="C16" s="114" t="s">
        <v>24</v>
      </c>
      <c r="D16" s="77">
        <v>73</v>
      </c>
      <c r="E16" s="77"/>
      <c r="F16" s="78">
        <v>85</v>
      </c>
      <c r="G16" s="79"/>
      <c r="H16" s="78">
        <v>103</v>
      </c>
      <c r="I16" s="71"/>
      <c r="J16" s="72">
        <f t="shared" si="0"/>
        <v>188</v>
      </c>
      <c r="K16" s="80"/>
      <c r="L16" s="76"/>
    </row>
    <row r="17" spans="1:12" ht="22.5" customHeight="1">
      <c r="A17" s="65"/>
      <c r="B17" s="247"/>
      <c r="C17" s="114" t="s">
        <v>25</v>
      </c>
      <c r="D17" s="77">
        <v>5</v>
      </c>
      <c r="E17" s="77"/>
      <c r="F17" s="78">
        <v>2</v>
      </c>
      <c r="G17" s="79"/>
      <c r="H17" s="78">
        <v>5</v>
      </c>
      <c r="I17" s="71"/>
      <c r="J17" s="72">
        <f t="shared" si="0"/>
        <v>7</v>
      </c>
      <c r="K17" s="80"/>
      <c r="L17" s="76"/>
    </row>
    <row r="18" spans="1:12" ht="22.5" customHeight="1">
      <c r="A18" s="65"/>
      <c r="B18" s="247"/>
      <c r="C18" s="114" t="s">
        <v>26</v>
      </c>
      <c r="D18" s="77">
        <v>513</v>
      </c>
      <c r="E18" s="77"/>
      <c r="F18" s="78">
        <v>526</v>
      </c>
      <c r="G18" s="79"/>
      <c r="H18" s="78">
        <v>481</v>
      </c>
      <c r="I18" s="71"/>
      <c r="J18" s="78">
        <f t="shared" si="0"/>
        <v>1007</v>
      </c>
      <c r="K18" s="80"/>
      <c r="L18" s="76"/>
    </row>
    <row r="19" spans="1:12" ht="22.5" customHeight="1">
      <c r="A19" s="65"/>
      <c r="B19" s="248"/>
      <c r="C19" s="116" t="s">
        <v>60</v>
      </c>
      <c r="D19" s="95">
        <f>SUM(D6+D7+D10+D11+D13+D14+D15+D16+D17+D18)</f>
        <v>18552</v>
      </c>
      <c r="E19" s="95"/>
      <c r="F19" s="96">
        <f>SUM(F6+F7+F10+F11+F13+F14+F15+F16+F17+F18)</f>
        <v>18914</v>
      </c>
      <c r="G19" s="97"/>
      <c r="H19" s="96">
        <f>SUM(H6+H7+H10+H11+H13+H14+H15+H16+H17+H18)</f>
        <v>22355</v>
      </c>
      <c r="I19" s="98"/>
      <c r="J19" s="96">
        <f>SUM(J6+J7+J10+J11+J13+J14+J15+J16+J17+J18)</f>
        <v>41269</v>
      </c>
      <c r="K19" s="99"/>
      <c r="L19" s="76"/>
    </row>
    <row r="20" spans="1:12" ht="22.5" customHeight="1">
      <c r="A20" s="65"/>
      <c r="B20" s="241" t="s">
        <v>52</v>
      </c>
      <c r="C20" s="113" t="s">
        <v>57</v>
      </c>
      <c r="D20" s="92">
        <v>454</v>
      </c>
      <c r="E20" s="91"/>
      <c r="F20" s="92">
        <v>451</v>
      </c>
      <c r="G20" s="91"/>
      <c r="H20" s="92">
        <v>559</v>
      </c>
      <c r="I20" s="91"/>
      <c r="J20" s="90">
        <f>SUM(F20:I20)</f>
        <v>1010</v>
      </c>
      <c r="K20" s="91"/>
      <c r="L20" s="83"/>
    </row>
    <row r="21" spans="1:12" ht="22.5" customHeight="1">
      <c r="A21" s="65"/>
      <c r="B21" s="243"/>
      <c r="C21" s="116" t="s">
        <v>60</v>
      </c>
      <c r="D21" s="100">
        <f>D20</f>
        <v>454</v>
      </c>
      <c r="E21" s="99"/>
      <c r="F21" s="100">
        <f>F20</f>
        <v>451</v>
      </c>
      <c r="G21" s="99"/>
      <c r="H21" s="100">
        <f>H20</f>
        <v>559</v>
      </c>
      <c r="I21" s="99"/>
      <c r="J21" s="101">
        <f>SUM(F21:I21)</f>
        <v>1010</v>
      </c>
      <c r="K21" s="99"/>
      <c r="L21" s="83"/>
    </row>
    <row r="22" spans="1:12" ht="22.5" customHeight="1">
      <c r="A22" s="65"/>
      <c r="B22" s="241" t="s">
        <v>53</v>
      </c>
      <c r="C22" s="113" t="s">
        <v>59</v>
      </c>
      <c r="D22" s="92">
        <v>513</v>
      </c>
      <c r="E22" s="91"/>
      <c r="F22" s="92">
        <v>518</v>
      </c>
      <c r="G22" s="91"/>
      <c r="H22" s="92">
        <v>641</v>
      </c>
      <c r="I22" s="91"/>
      <c r="J22" s="90">
        <f>SUM(F22:I22)</f>
        <v>1159</v>
      </c>
      <c r="K22" s="91"/>
      <c r="L22" s="83"/>
    </row>
    <row r="23" spans="1:12" ht="22.5" customHeight="1">
      <c r="A23" s="65"/>
      <c r="B23" s="242"/>
      <c r="C23" s="113" t="s">
        <v>58</v>
      </c>
      <c r="D23" s="92">
        <v>861</v>
      </c>
      <c r="E23" s="91"/>
      <c r="F23" s="93">
        <v>923</v>
      </c>
      <c r="G23" s="91"/>
      <c r="H23" s="93">
        <v>1050</v>
      </c>
      <c r="I23" s="91"/>
      <c r="J23" s="90">
        <f>SUM(F23:I23)</f>
        <v>1973</v>
      </c>
      <c r="K23" s="91"/>
      <c r="L23" s="83"/>
    </row>
    <row r="24" spans="1:12" ht="22.5" customHeight="1">
      <c r="A24" s="65"/>
      <c r="B24" s="243"/>
      <c r="C24" s="116" t="s">
        <v>60</v>
      </c>
      <c r="D24" s="100">
        <f>D22+D23</f>
        <v>1374</v>
      </c>
      <c r="E24" s="99"/>
      <c r="F24" s="100">
        <f>F22+F23</f>
        <v>1441</v>
      </c>
      <c r="G24" s="99"/>
      <c r="H24" s="100">
        <f>H22+H23</f>
        <v>1691</v>
      </c>
      <c r="I24" s="99"/>
      <c r="J24" s="96">
        <f>F24+H24</f>
        <v>3132</v>
      </c>
      <c r="K24" s="99"/>
      <c r="L24" s="83"/>
    </row>
    <row r="25" spans="1:12" ht="22.5" customHeight="1">
      <c r="A25" s="65"/>
      <c r="B25" s="241" t="s">
        <v>54</v>
      </c>
      <c r="C25" s="113" t="s">
        <v>62</v>
      </c>
      <c r="D25" s="92">
        <v>489</v>
      </c>
      <c r="E25" s="91"/>
      <c r="F25" s="92">
        <v>517</v>
      </c>
      <c r="G25" s="91"/>
      <c r="H25" s="92">
        <v>590</v>
      </c>
      <c r="I25" s="91"/>
      <c r="J25" s="94">
        <f>SUM(F25:I25)</f>
        <v>1107</v>
      </c>
      <c r="K25" s="91"/>
      <c r="L25" s="83"/>
    </row>
    <row r="26" spans="1:12" ht="22.5" customHeight="1">
      <c r="A26" s="65"/>
      <c r="B26" s="242"/>
      <c r="C26" s="113" t="s">
        <v>63</v>
      </c>
      <c r="D26" s="92">
        <v>317</v>
      </c>
      <c r="E26" s="91"/>
      <c r="F26" s="92">
        <v>360</v>
      </c>
      <c r="G26" s="91"/>
      <c r="H26" s="92">
        <v>367</v>
      </c>
      <c r="I26" s="91"/>
      <c r="J26" s="90">
        <f>SUM(F26:I26)</f>
        <v>727</v>
      </c>
      <c r="K26" s="91"/>
      <c r="L26" s="83"/>
    </row>
    <row r="27" spans="1:12" ht="22.5" customHeight="1">
      <c r="A27" s="65"/>
      <c r="B27" s="243"/>
      <c r="C27" s="116" t="s">
        <v>60</v>
      </c>
      <c r="D27" s="100">
        <f>D25+D26</f>
        <v>806</v>
      </c>
      <c r="E27" s="99"/>
      <c r="F27" s="100">
        <f>F25+F26</f>
        <v>877</v>
      </c>
      <c r="G27" s="99"/>
      <c r="H27" s="100">
        <f>H25+H26</f>
        <v>957</v>
      </c>
      <c r="I27" s="99"/>
      <c r="J27" s="96">
        <f>F27+H27</f>
        <v>1834</v>
      </c>
      <c r="K27" s="99"/>
      <c r="L27" s="83"/>
    </row>
    <row r="28" spans="1:12" ht="22.5" customHeight="1">
      <c r="A28" s="65"/>
      <c r="B28" s="241" t="s">
        <v>71</v>
      </c>
      <c r="C28" s="113" t="s">
        <v>64</v>
      </c>
      <c r="D28" s="92">
        <v>1148</v>
      </c>
      <c r="E28" s="91"/>
      <c r="F28" s="92">
        <v>1142</v>
      </c>
      <c r="G28" s="91"/>
      <c r="H28" s="92">
        <v>1352</v>
      </c>
      <c r="I28" s="91"/>
      <c r="J28" s="94">
        <f>SUM(F28:I28)</f>
        <v>2494</v>
      </c>
      <c r="K28" s="91"/>
      <c r="L28" s="83"/>
    </row>
    <row r="29" spans="1:12" ht="22.5" customHeight="1">
      <c r="A29" s="65"/>
      <c r="B29" s="242"/>
      <c r="C29" s="113" t="s">
        <v>65</v>
      </c>
      <c r="D29" s="92">
        <v>298</v>
      </c>
      <c r="E29" s="91"/>
      <c r="F29" s="92">
        <v>316</v>
      </c>
      <c r="G29" s="91"/>
      <c r="H29" s="92">
        <v>352</v>
      </c>
      <c r="I29" s="91"/>
      <c r="J29" s="90">
        <f>SUM(F29:I29)</f>
        <v>668</v>
      </c>
      <c r="K29" s="91"/>
      <c r="L29" s="83"/>
    </row>
    <row r="30" spans="1:12" ht="22.5" customHeight="1">
      <c r="A30" s="65"/>
      <c r="B30" s="243"/>
      <c r="C30" s="116" t="s">
        <v>60</v>
      </c>
      <c r="D30" s="100">
        <f>D28+D29</f>
        <v>1446</v>
      </c>
      <c r="E30" s="99"/>
      <c r="F30" s="100">
        <f>F28+F29</f>
        <v>1458</v>
      </c>
      <c r="G30" s="99"/>
      <c r="H30" s="100">
        <f>H28+H29</f>
        <v>1704</v>
      </c>
      <c r="I30" s="99"/>
      <c r="J30" s="96">
        <f>F30+H30</f>
        <v>3162</v>
      </c>
      <c r="K30" s="99"/>
      <c r="L30" s="83"/>
    </row>
    <row r="31" spans="1:12" ht="22.5" customHeight="1">
      <c r="A31" s="65"/>
      <c r="B31" s="241" t="s">
        <v>55</v>
      </c>
      <c r="C31" s="113" t="s">
        <v>66</v>
      </c>
      <c r="D31" s="92">
        <v>468</v>
      </c>
      <c r="E31" s="91"/>
      <c r="F31" s="92">
        <v>495</v>
      </c>
      <c r="G31" s="91"/>
      <c r="H31" s="92">
        <v>613</v>
      </c>
      <c r="I31" s="91"/>
      <c r="J31" s="94">
        <f>SUM(F31:I31)</f>
        <v>1108</v>
      </c>
      <c r="K31" s="91"/>
      <c r="L31" s="83"/>
    </row>
    <row r="32" spans="1:12" ht="22.5" customHeight="1">
      <c r="A32" s="65"/>
      <c r="B32" s="242"/>
      <c r="C32" s="113" t="s">
        <v>68</v>
      </c>
      <c r="D32" s="92">
        <v>317</v>
      </c>
      <c r="E32" s="91"/>
      <c r="F32" s="92">
        <v>380</v>
      </c>
      <c r="G32" s="91"/>
      <c r="H32" s="92">
        <v>420</v>
      </c>
      <c r="I32" s="91"/>
      <c r="J32" s="90">
        <f>SUM(F32:I32)</f>
        <v>800</v>
      </c>
      <c r="K32" s="91"/>
      <c r="L32" s="83"/>
    </row>
    <row r="33" spans="1:12" ht="22.5" customHeight="1">
      <c r="A33" s="65"/>
      <c r="B33" s="243"/>
      <c r="C33" s="116" t="s">
        <v>60</v>
      </c>
      <c r="D33" s="100">
        <f>D31+D32</f>
        <v>785</v>
      </c>
      <c r="E33" s="99"/>
      <c r="F33" s="100">
        <f>F31+F32</f>
        <v>875</v>
      </c>
      <c r="G33" s="99"/>
      <c r="H33" s="100">
        <f>H31+H32</f>
        <v>1033</v>
      </c>
      <c r="I33" s="99"/>
      <c r="J33" s="96">
        <f>F33+H33</f>
        <v>1908</v>
      </c>
      <c r="K33" s="99"/>
      <c r="L33" s="83"/>
    </row>
    <row r="34" spans="1:12" ht="22.5" customHeight="1">
      <c r="A34" s="65"/>
      <c r="B34" s="241" t="s">
        <v>56</v>
      </c>
      <c r="C34" s="113" t="s">
        <v>67</v>
      </c>
      <c r="D34" s="92">
        <v>481</v>
      </c>
      <c r="E34" s="91"/>
      <c r="F34" s="92">
        <v>536</v>
      </c>
      <c r="G34" s="91"/>
      <c r="H34" s="92">
        <v>617</v>
      </c>
      <c r="I34" s="91"/>
      <c r="J34" s="94">
        <f>SUM(F34:I34)</f>
        <v>1153</v>
      </c>
      <c r="K34" s="91"/>
      <c r="L34" s="83"/>
    </row>
    <row r="35" spans="1:12" ht="22.5" customHeight="1">
      <c r="A35" s="65"/>
      <c r="B35" s="242"/>
      <c r="C35" s="113" t="s">
        <v>69</v>
      </c>
      <c r="D35" s="92">
        <v>418</v>
      </c>
      <c r="E35" s="91"/>
      <c r="F35" s="92">
        <v>445</v>
      </c>
      <c r="G35" s="91"/>
      <c r="H35" s="92">
        <v>555</v>
      </c>
      <c r="I35" s="91"/>
      <c r="J35" s="90">
        <f>SUM(F35:I35)</f>
        <v>1000</v>
      </c>
      <c r="K35" s="91"/>
      <c r="L35" s="83"/>
    </row>
    <row r="36" spans="1:12" ht="22.5" customHeight="1">
      <c r="A36" s="65"/>
      <c r="B36" s="243"/>
      <c r="C36" s="116" t="s">
        <v>60</v>
      </c>
      <c r="D36" s="100">
        <f>D34+D35</f>
        <v>899</v>
      </c>
      <c r="E36" s="99"/>
      <c r="F36" s="100">
        <f>F34+F35</f>
        <v>981</v>
      </c>
      <c r="G36" s="99"/>
      <c r="H36" s="100">
        <f>H34+H35</f>
        <v>1172</v>
      </c>
      <c r="I36" s="99"/>
      <c r="J36" s="96">
        <f>F36+H36</f>
        <v>2153</v>
      </c>
      <c r="K36" s="99"/>
      <c r="L36" s="83"/>
    </row>
    <row r="37" spans="1:12" ht="33" customHeight="1">
      <c r="A37" s="65"/>
      <c r="B37" s="244" t="s">
        <v>61</v>
      </c>
      <c r="C37" s="245"/>
      <c r="D37" s="239">
        <f>D19+D21+D24+D27+D30+D33+D36</f>
        <v>24316</v>
      </c>
      <c r="E37" s="240"/>
      <c r="F37" s="239">
        <f>F19+F21+F24+F27+F30+F33+F36</f>
        <v>24997</v>
      </c>
      <c r="G37" s="240"/>
      <c r="H37" s="239">
        <f>H19+H21+H24+H27+H30+H33+H36</f>
        <v>29471</v>
      </c>
      <c r="I37" s="240"/>
      <c r="J37" s="239">
        <f>J19+J21+J24+J27+J30+J33+J36</f>
        <v>54468</v>
      </c>
      <c r="K37" s="240"/>
      <c r="L37" s="83"/>
    </row>
    <row r="38" spans="1:12" ht="22.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2:10" ht="22.5" customHeight="1">
      <c r="B39" s="85"/>
      <c r="C39" s="85"/>
      <c r="I39" s="82"/>
      <c r="J39" s="82"/>
    </row>
  </sheetData>
  <sheetProtection/>
  <mergeCells count="32">
    <mergeCell ref="C1:J1"/>
    <mergeCell ref="C2:K2"/>
    <mergeCell ref="C3:K3"/>
    <mergeCell ref="B5:C5"/>
    <mergeCell ref="D5:E5"/>
    <mergeCell ref="F5:G5"/>
    <mergeCell ref="H5:I5"/>
    <mergeCell ref="J5:K5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B20:B21"/>
    <mergeCell ref="B22:B24"/>
    <mergeCell ref="B25:B27"/>
    <mergeCell ref="B6:B19"/>
    <mergeCell ref="D8:E8"/>
    <mergeCell ref="F8:G8"/>
    <mergeCell ref="H37:I37"/>
    <mergeCell ref="J37:K37"/>
    <mergeCell ref="B28:B30"/>
    <mergeCell ref="B31:B33"/>
    <mergeCell ref="B34:B36"/>
    <mergeCell ref="B37:C37"/>
    <mergeCell ref="D37:E37"/>
    <mergeCell ref="F37:G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3">
      <selection activeCell="B4" sqref="B4:H4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10"/>
      <c r="B1" s="267" t="s">
        <v>49</v>
      </c>
      <c r="C1" s="267"/>
      <c r="D1" s="267"/>
      <c r="E1" s="267"/>
      <c r="F1" s="267"/>
      <c r="G1" s="267"/>
      <c r="H1" s="267"/>
      <c r="I1" s="13"/>
      <c r="J1" s="10"/>
      <c r="K1" s="14"/>
      <c r="L1" s="14"/>
      <c r="M1" s="15"/>
      <c r="N1" s="10"/>
    </row>
    <row r="2" spans="1:14" ht="11.25" customHeight="1">
      <c r="A2" s="10"/>
      <c r="B2" s="266"/>
      <c r="C2" s="266"/>
      <c r="D2" s="266"/>
      <c r="E2" s="266"/>
      <c r="F2" s="266"/>
      <c r="G2" s="266"/>
      <c r="H2" s="266"/>
      <c r="I2" s="11"/>
      <c r="J2" s="10"/>
      <c r="K2" s="14"/>
      <c r="L2" s="14"/>
      <c r="M2" s="15"/>
      <c r="N2" s="10"/>
    </row>
    <row r="3" spans="1:14" ht="22.5" customHeight="1">
      <c r="A3" s="16"/>
      <c r="B3" s="266" t="s">
        <v>81</v>
      </c>
      <c r="C3" s="266"/>
      <c r="D3" s="266"/>
      <c r="E3" s="266"/>
      <c r="F3" s="266"/>
      <c r="G3" s="266"/>
      <c r="H3" s="266"/>
      <c r="I3" s="11"/>
      <c r="J3" s="102" t="s">
        <v>28</v>
      </c>
      <c r="K3" s="103" t="s">
        <v>2</v>
      </c>
      <c r="L3" s="103" t="s">
        <v>3</v>
      </c>
      <c r="M3" s="104" t="s">
        <v>1</v>
      </c>
      <c r="N3" s="10"/>
    </row>
    <row r="4" spans="1:14" ht="22.5" customHeight="1">
      <c r="A4" s="17"/>
      <c r="B4" s="18"/>
      <c r="C4" s="18"/>
      <c r="D4" s="17"/>
      <c r="E4" s="64"/>
      <c r="F4" s="18"/>
      <c r="G4" s="18"/>
      <c r="H4" s="17"/>
      <c r="I4" s="17"/>
      <c r="J4" s="109" t="s">
        <v>74</v>
      </c>
      <c r="K4" s="44">
        <v>0</v>
      </c>
      <c r="L4" s="44">
        <v>3</v>
      </c>
      <c r="M4" s="60">
        <f>SUM(K4+L4)</f>
        <v>3</v>
      </c>
      <c r="N4" s="10"/>
    </row>
    <row r="5" spans="1:14" ht="22.5" customHeight="1">
      <c r="A5" s="17"/>
      <c r="B5" s="42"/>
      <c r="C5" s="268" t="s">
        <v>4</v>
      </c>
      <c r="D5" s="268"/>
      <c r="E5" s="269" t="s">
        <v>6</v>
      </c>
      <c r="F5" s="269"/>
      <c r="G5" s="261" t="s">
        <v>9</v>
      </c>
      <c r="H5" s="261"/>
      <c r="I5" s="19"/>
      <c r="J5" s="109" t="s">
        <v>73</v>
      </c>
      <c r="K5" s="44">
        <v>7</v>
      </c>
      <c r="L5" s="44">
        <v>38</v>
      </c>
      <c r="M5" s="60">
        <f aca="true" t="shared" si="0" ref="M5:M21">SUM(K5+L5)</f>
        <v>45</v>
      </c>
      <c r="N5" s="10"/>
    </row>
    <row r="6" spans="1:14" ht="22.5" customHeight="1">
      <c r="A6" s="17"/>
      <c r="B6" s="105" t="s">
        <v>11</v>
      </c>
      <c r="C6" s="262" t="s">
        <v>5</v>
      </c>
      <c r="D6" s="262"/>
      <c r="E6" s="263" t="s">
        <v>7</v>
      </c>
      <c r="F6" s="263"/>
      <c r="G6" s="264" t="s">
        <v>10</v>
      </c>
      <c r="H6" s="264"/>
      <c r="I6" s="19"/>
      <c r="J6" s="109" t="s">
        <v>29</v>
      </c>
      <c r="K6" s="44">
        <v>32</v>
      </c>
      <c r="L6" s="44">
        <v>194</v>
      </c>
      <c r="M6" s="60">
        <f t="shared" si="0"/>
        <v>226</v>
      </c>
      <c r="N6" s="10"/>
    </row>
    <row r="7" spans="1:14" ht="22.5" customHeight="1">
      <c r="A7" s="17"/>
      <c r="B7" s="43"/>
      <c r="C7" s="24" t="s">
        <v>8</v>
      </c>
      <c r="D7" s="25" t="s">
        <v>14</v>
      </c>
      <c r="E7" s="46" t="s">
        <v>8</v>
      </c>
      <c r="F7" s="47" t="s">
        <v>14</v>
      </c>
      <c r="G7" s="35" t="s">
        <v>8</v>
      </c>
      <c r="H7" s="36" t="s">
        <v>14</v>
      </c>
      <c r="I7" s="20"/>
      <c r="J7" s="109" t="s">
        <v>30</v>
      </c>
      <c r="K7" s="44">
        <v>194</v>
      </c>
      <c r="L7" s="44">
        <v>648</v>
      </c>
      <c r="M7" s="60">
        <f t="shared" si="0"/>
        <v>842</v>
      </c>
      <c r="N7" s="10"/>
    </row>
    <row r="8" spans="1:14" ht="22.5" customHeight="1">
      <c r="A8" s="17"/>
      <c r="B8" s="117" t="s">
        <v>13</v>
      </c>
      <c r="C8" s="26"/>
      <c r="D8" s="27"/>
      <c r="E8" s="48"/>
      <c r="F8" s="48"/>
      <c r="G8" s="37"/>
      <c r="H8" s="38"/>
      <c r="I8" s="7"/>
      <c r="J8" s="109" t="s">
        <v>31</v>
      </c>
      <c r="K8" s="44">
        <v>589</v>
      </c>
      <c r="L8" s="44">
        <v>1434</v>
      </c>
      <c r="M8" s="60">
        <f t="shared" si="0"/>
        <v>2023</v>
      </c>
      <c r="N8" s="10"/>
    </row>
    <row r="9" spans="1:14" ht="22.5" customHeight="1">
      <c r="A9" s="17"/>
      <c r="B9" s="106">
        <f>C9+E9+G9</f>
        <v>24910</v>
      </c>
      <c r="C9" s="28">
        <v>2859</v>
      </c>
      <c r="D9" s="54">
        <f>SUM(C9/B9)</f>
        <v>0.11477318346045765</v>
      </c>
      <c r="E9" s="49">
        <v>14767</v>
      </c>
      <c r="F9" s="55">
        <f>SUM(E9/B9)</f>
        <v>0.5928141308711361</v>
      </c>
      <c r="G9" s="2">
        <v>7284</v>
      </c>
      <c r="H9" s="56">
        <f>SUM(G9/B9)</f>
        <v>0.2924126856684063</v>
      </c>
      <c r="I9" s="7"/>
      <c r="J9" s="109" t="s">
        <v>32</v>
      </c>
      <c r="K9" s="44">
        <v>1248</v>
      </c>
      <c r="L9" s="44">
        <v>2100</v>
      </c>
      <c r="M9" s="60">
        <f t="shared" si="0"/>
        <v>3348</v>
      </c>
      <c r="N9" s="10"/>
    </row>
    <row r="10" spans="1:14" ht="22.5" customHeight="1">
      <c r="A10" s="17"/>
      <c r="B10" s="118"/>
      <c r="C10" s="29"/>
      <c r="D10" s="30"/>
      <c r="E10" s="50"/>
      <c r="F10" s="50"/>
      <c r="G10" s="3"/>
      <c r="H10" s="3"/>
      <c r="I10" s="21"/>
      <c r="J10" s="109" t="s">
        <v>33</v>
      </c>
      <c r="K10" s="44">
        <v>1714</v>
      </c>
      <c r="L10" s="44">
        <v>2421</v>
      </c>
      <c r="M10" s="60">
        <f t="shared" si="0"/>
        <v>4135</v>
      </c>
      <c r="N10" s="10"/>
    </row>
    <row r="11" spans="1:14" ht="22.5" customHeight="1">
      <c r="A11" s="17"/>
      <c r="B11" s="106" t="s">
        <v>50</v>
      </c>
      <c r="C11" s="31"/>
      <c r="D11" s="32"/>
      <c r="E11" s="51"/>
      <c r="F11" s="51"/>
      <c r="G11" s="39"/>
      <c r="H11" s="1"/>
      <c r="I11" s="7"/>
      <c r="J11" s="109" t="s">
        <v>34</v>
      </c>
      <c r="K11" s="44">
        <v>1772</v>
      </c>
      <c r="L11" s="44">
        <v>2390</v>
      </c>
      <c r="M11" s="60">
        <f t="shared" si="0"/>
        <v>4162</v>
      </c>
      <c r="N11" s="10"/>
    </row>
    <row r="12" spans="1:14" ht="22.5" customHeight="1">
      <c r="A12" s="17"/>
      <c r="B12" s="106">
        <f>C12+E12+G12</f>
        <v>29374</v>
      </c>
      <c r="C12" s="28">
        <v>2760</v>
      </c>
      <c r="D12" s="54">
        <f>SUM(C12/B12)</f>
        <v>0.09396064546878191</v>
      </c>
      <c r="E12" s="49">
        <v>15228</v>
      </c>
      <c r="F12" s="55">
        <f>SUM(E12/B12)</f>
        <v>0.5184176482603663</v>
      </c>
      <c r="G12" s="40">
        <v>11386</v>
      </c>
      <c r="H12" s="56">
        <f>SUM(G12/B12)</f>
        <v>0.3876217062708518</v>
      </c>
      <c r="I12" s="7"/>
      <c r="J12" s="109" t="s">
        <v>35</v>
      </c>
      <c r="K12" s="44">
        <v>1728</v>
      </c>
      <c r="L12" s="44">
        <v>2158</v>
      </c>
      <c r="M12" s="60">
        <f t="shared" si="0"/>
        <v>3886</v>
      </c>
      <c r="N12" s="10"/>
    </row>
    <row r="13" spans="1:14" ht="22.5" customHeight="1">
      <c r="A13" s="17"/>
      <c r="B13" s="118"/>
      <c r="C13" s="29"/>
      <c r="D13" s="30"/>
      <c r="E13" s="50"/>
      <c r="F13" s="50"/>
      <c r="G13" s="3"/>
      <c r="H13" s="3"/>
      <c r="I13" s="21"/>
      <c r="J13" s="110" t="s">
        <v>36</v>
      </c>
      <c r="K13" s="45">
        <v>2689</v>
      </c>
      <c r="L13" s="45">
        <v>2851</v>
      </c>
      <c r="M13" s="61">
        <f t="shared" si="0"/>
        <v>5540</v>
      </c>
      <c r="N13" s="10"/>
    </row>
    <row r="14" spans="1:14" ht="22.5" customHeight="1">
      <c r="A14" s="17"/>
      <c r="B14" s="117" t="s">
        <v>12</v>
      </c>
      <c r="C14" s="26"/>
      <c r="D14" s="27"/>
      <c r="E14" s="48"/>
      <c r="F14" s="48"/>
      <c r="G14" s="37"/>
      <c r="H14" s="38"/>
      <c r="I14" s="7"/>
      <c r="J14" s="110" t="s">
        <v>37</v>
      </c>
      <c r="K14" s="45">
        <v>2153</v>
      </c>
      <c r="L14" s="45">
        <v>2218</v>
      </c>
      <c r="M14" s="61">
        <f t="shared" si="0"/>
        <v>4371</v>
      </c>
      <c r="N14" s="10"/>
    </row>
    <row r="15" spans="1:14" ht="22.5" customHeight="1">
      <c r="A15" s="17"/>
      <c r="B15" s="107">
        <f>C15+E15+G15</f>
        <v>54284</v>
      </c>
      <c r="C15" s="28">
        <f>SUM(C9:C13)</f>
        <v>5619</v>
      </c>
      <c r="D15" s="57">
        <f>SUM(C15/B15)</f>
        <v>0.10351116351042665</v>
      </c>
      <c r="E15" s="52">
        <f>SUM(E9:E13)</f>
        <v>29995</v>
      </c>
      <c r="F15" s="58">
        <f>SUM(E15/B15)</f>
        <v>0.5525569228501953</v>
      </c>
      <c r="G15" s="4">
        <f>SUM(G9:G13)</f>
        <v>18670</v>
      </c>
      <c r="H15" s="59">
        <f>SUM(G15/B15)</f>
        <v>0.3439319136393781</v>
      </c>
      <c r="I15" s="21"/>
      <c r="J15" s="110" t="s">
        <v>38</v>
      </c>
      <c r="K15" s="45">
        <v>1614</v>
      </c>
      <c r="L15" s="45">
        <v>1634</v>
      </c>
      <c r="M15" s="61">
        <f t="shared" si="0"/>
        <v>3248</v>
      </c>
      <c r="N15" s="10"/>
    </row>
    <row r="16" spans="1:14" ht="22.5" customHeight="1">
      <c r="A16" s="10"/>
      <c r="B16" s="119"/>
      <c r="C16" s="33"/>
      <c r="D16" s="34"/>
      <c r="E16" s="53"/>
      <c r="F16" s="53"/>
      <c r="G16" s="5"/>
      <c r="H16" s="41"/>
      <c r="I16" s="22"/>
      <c r="J16" s="110" t="s">
        <v>39</v>
      </c>
      <c r="K16" s="45">
        <v>1305</v>
      </c>
      <c r="L16" s="45">
        <v>1426</v>
      </c>
      <c r="M16" s="61">
        <f t="shared" si="0"/>
        <v>2731</v>
      </c>
      <c r="N16" s="10"/>
    </row>
    <row r="17" spans="1:14" ht="22.5" customHeight="1">
      <c r="A17" s="9"/>
      <c r="B17" s="12"/>
      <c r="C17" s="12"/>
      <c r="D17" s="9"/>
      <c r="E17" s="12"/>
      <c r="F17" s="12"/>
      <c r="G17" s="12"/>
      <c r="H17" s="9"/>
      <c r="I17" s="9"/>
      <c r="J17" s="110" t="s">
        <v>40</v>
      </c>
      <c r="K17" s="45">
        <v>1293</v>
      </c>
      <c r="L17" s="45">
        <v>1370</v>
      </c>
      <c r="M17" s="61">
        <f t="shared" si="0"/>
        <v>2663</v>
      </c>
      <c r="N17" s="9"/>
    </row>
    <row r="18" spans="1:14" ht="22.5" customHeight="1">
      <c r="A18" s="9"/>
      <c r="B18" s="12"/>
      <c r="C18" s="12"/>
      <c r="D18" s="9"/>
      <c r="E18" s="12"/>
      <c r="F18" s="12"/>
      <c r="G18" s="265" t="s">
        <v>0</v>
      </c>
      <c r="H18" s="265"/>
      <c r="I18" s="9"/>
      <c r="J18" s="110" t="s">
        <v>41</v>
      </c>
      <c r="K18" s="45">
        <v>1498</v>
      </c>
      <c r="L18" s="45">
        <v>1434</v>
      </c>
      <c r="M18" s="61">
        <f t="shared" si="0"/>
        <v>2932</v>
      </c>
      <c r="N18" s="9"/>
    </row>
    <row r="19" spans="1:14" ht="22.5" customHeight="1">
      <c r="A19" s="9"/>
      <c r="B19" s="12"/>
      <c r="C19" s="12"/>
      <c r="D19" s="9"/>
      <c r="E19" s="12"/>
      <c r="F19" s="12"/>
      <c r="G19" s="12"/>
      <c r="H19" s="9"/>
      <c r="I19" s="9"/>
      <c r="J19" s="110" t="s">
        <v>42</v>
      </c>
      <c r="K19" s="45">
        <v>1208</v>
      </c>
      <c r="L19" s="45">
        <v>1193</v>
      </c>
      <c r="M19" s="61">
        <f t="shared" si="0"/>
        <v>2401</v>
      </c>
      <c r="N19" s="9"/>
    </row>
    <row r="20" spans="1:14" ht="22.5" customHeight="1">
      <c r="A20" s="9"/>
      <c r="B20" s="12"/>
      <c r="C20" s="12"/>
      <c r="D20" s="9"/>
      <c r="E20" s="12"/>
      <c r="F20" s="12"/>
      <c r="G20" s="12"/>
      <c r="H20" s="9"/>
      <c r="I20" s="9"/>
      <c r="J20" s="110" t="s">
        <v>43</v>
      </c>
      <c r="K20" s="45">
        <v>977</v>
      </c>
      <c r="L20" s="45">
        <v>995</v>
      </c>
      <c r="M20" s="61">
        <f t="shared" si="0"/>
        <v>1972</v>
      </c>
      <c r="N20" s="9"/>
    </row>
    <row r="21" spans="1:14" ht="22.5" customHeight="1">
      <c r="A21" s="9"/>
      <c r="B21" s="12"/>
      <c r="C21" s="12"/>
      <c r="D21" s="9"/>
      <c r="E21" s="12"/>
      <c r="F21" s="12"/>
      <c r="G21" s="12"/>
      <c r="H21" s="9"/>
      <c r="I21" s="9"/>
      <c r="J21" s="110" t="s">
        <v>44</v>
      </c>
      <c r="K21" s="45">
        <v>875</v>
      </c>
      <c r="L21" s="45">
        <v>949</v>
      </c>
      <c r="M21" s="61">
        <f t="shared" si="0"/>
        <v>1824</v>
      </c>
      <c r="N21" s="9"/>
    </row>
    <row r="22" spans="1:14" ht="22.5" customHeight="1">
      <c r="A22" s="9"/>
      <c r="B22" s="12"/>
      <c r="C22" s="12"/>
      <c r="D22" s="9"/>
      <c r="E22" s="12"/>
      <c r="F22" s="12"/>
      <c r="G22" s="12"/>
      <c r="H22" s="9"/>
      <c r="I22" s="9"/>
      <c r="J22" s="110" t="s">
        <v>45</v>
      </c>
      <c r="K22" s="45">
        <v>1155</v>
      </c>
      <c r="L22" s="45">
        <v>1158</v>
      </c>
      <c r="M22" s="61">
        <f>SUM(K22:L22)</f>
        <v>2313</v>
      </c>
      <c r="N22" s="9"/>
    </row>
    <row r="23" spans="1:14" ht="22.5" customHeight="1">
      <c r="A23" s="9"/>
      <c r="B23" s="12"/>
      <c r="C23" s="12"/>
      <c r="D23" s="9"/>
      <c r="E23" s="12"/>
      <c r="F23" s="12"/>
      <c r="G23" s="12"/>
      <c r="H23" s="9"/>
      <c r="I23" s="9"/>
      <c r="J23" s="111" t="s">
        <v>72</v>
      </c>
      <c r="K23" s="62">
        <v>1068</v>
      </c>
      <c r="L23" s="62">
        <v>1056</v>
      </c>
      <c r="M23" s="63">
        <f>SUM(K23:L23)</f>
        <v>2124</v>
      </c>
      <c r="N23" s="9"/>
    </row>
    <row r="24" spans="1:14" ht="22.5" customHeight="1">
      <c r="A24" s="9"/>
      <c r="B24" s="12"/>
      <c r="C24" s="12"/>
      <c r="D24" s="9"/>
      <c r="E24" s="12"/>
      <c r="F24" s="12"/>
      <c r="G24" s="12"/>
      <c r="H24" s="9"/>
      <c r="I24" s="9"/>
      <c r="J24" s="111" t="s">
        <v>46</v>
      </c>
      <c r="K24" s="62">
        <v>963</v>
      </c>
      <c r="L24" s="62">
        <v>906</v>
      </c>
      <c r="M24" s="63">
        <f>SUM(K24+L24)</f>
        <v>1869</v>
      </c>
      <c r="N24" s="9"/>
    </row>
    <row r="25" spans="1:14" ht="22.5" customHeight="1">
      <c r="A25" s="9"/>
      <c r="B25" s="12"/>
      <c r="C25" s="12"/>
      <c r="D25" s="9"/>
      <c r="E25" s="12"/>
      <c r="F25" s="12"/>
      <c r="G25" s="12"/>
      <c r="H25" s="9"/>
      <c r="I25" s="9"/>
      <c r="J25" s="111" t="s">
        <v>47</v>
      </c>
      <c r="K25" s="62">
        <v>828</v>
      </c>
      <c r="L25" s="62">
        <v>798</v>
      </c>
      <c r="M25" s="63">
        <f>SUM(K25+L25)</f>
        <v>1626</v>
      </c>
      <c r="N25" s="9"/>
    </row>
    <row r="26" spans="1:14" ht="22.5" customHeight="1">
      <c r="A26" s="9"/>
      <c r="B26" s="12"/>
      <c r="C26" s="12"/>
      <c r="D26" s="9"/>
      <c r="E26" s="12"/>
      <c r="F26" s="12"/>
      <c r="G26" s="12"/>
      <c r="H26" s="9"/>
      <c r="I26" s="9"/>
      <c r="J26" s="112" t="s">
        <v>48</v>
      </c>
      <c r="K26" s="108">
        <f>SUM(K4:K25)</f>
        <v>24910</v>
      </c>
      <c r="L26" s="108">
        <f>SUM(L4:L25)</f>
        <v>29374</v>
      </c>
      <c r="M26" s="108">
        <f>SUM(M4:M25)</f>
        <v>54284</v>
      </c>
      <c r="N26" s="9"/>
    </row>
    <row r="27" spans="1:14" ht="13.5">
      <c r="A27" s="9"/>
      <c r="B27" s="12"/>
      <c r="C27" s="12"/>
      <c r="D27" s="9"/>
      <c r="E27" s="12"/>
      <c r="F27" s="12"/>
      <c r="G27" s="12"/>
      <c r="H27" s="9"/>
      <c r="I27" s="9"/>
      <c r="J27" s="9"/>
      <c r="K27" s="12"/>
      <c r="L27" s="12"/>
      <c r="M27" s="23"/>
      <c r="N27" s="9"/>
    </row>
  </sheetData>
  <sheetProtection/>
  <mergeCells count="10">
    <mergeCell ref="C6:D6"/>
    <mergeCell ref="E6:F6"/>
    <mergeCell ref="G6:H6"/>
    <mergeCell ref="G18:H18"/>
    <mergeCell ref="B1:H1"/>
    <mergeCell ref="B2:H2"/>
    <mergeCell ref="B3:H3"/>
    <mergeCell ref="C5:D5"/>
    <mergeCell ref="E5:F5"/>
    <mergeCell ref="G5:H5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18" activePane="bottomLeft" state="frozen"/>
      <selection pane="topLeft" activeCell="O21" sqref="O21"/>
      <selection pane="bottomLeft" activeCell="N5" sqref="N5"/>
    </sheetView>
  </sheetViews>
  <sheetFormatPr defaultColWidth="9.00390625" defaultRowHeight="22.5" customHeight="1"/>
  <cols>
    <col min="1" max="1" width="4.625" style="82" customWidth="1"/>
    <col min="2" max="2" width="12.125" style="82" customWidth="1"/>
    <col min="3" max="3" width="13.875" style="84" customWidth="1"/>
    <col min="4" max="4" width="10.625" style="85" customWidth="1"/>
    <col min="5" max="5" width="4.625" style="85" customWidth="1"/>
    <col min="6" max="6" width="10.625" style="85" customWidth="1"/>
    <col min="7" max="7" width="4.625" style="85" customWidth="1"/>
    <col min="8" max="8" width="10.625" style="85" customWidth="1"/>
    <col min="9" max="9" width="4.625" style="85" customWidth="1"/>
    <col min="10" max="10" width="10.375" style="85" customWidth="1"/>
    <col min="11" max="11" width="5.625" style="82" customWidth="1"/>
    <col min="12" max="12" width="4.625" style="82" customWidth="1"/>
    <col min="13" max="13" width="8.625" style="82" customWidth="1"/>
    <col min="14" max="14" width="7.625" style="82" customWidth="1"/>
    <col min="15" max="16384" width="9.00390625" style="82" customWidth="1"/>
  </cols>
  <sheetData>
    <row r="1" spans="1:12" ht="22.5" customHeight="1">
      <c r="A1" s="65"/>
      <c r="B1" s="65"/>
      <c r="C1" s="253" t="s">
        <v>86</v>
      </c>
      <c r="D1" s="253"/>
      <c r="E1" s="253"/>
      <c r="F1" s="253"/>
      <c r="G1" s="253"/>
      <c r="H1" s="253"/>
      <c r="I1" s="253"/>
      <c r="J1" s="253"/>
      <c r="K1" s="65"/>
      <c r="L1" s="65"/>
    </row>
    <row r="2" spans="1:12" ht="22.5" customHeight="1">
      <c r="A2" s="65"/>
      <c r="B2" s="65"/>
      <c r="C2" s="254" t="s">
        <v>0</v>
      </c>
      <c r="D2" s="254"/>
      <c r="E2" s="254"/>
      <c r="F2" s="254"/>
      <c r="G2" s="254"/>
      <c r="H2" s="254"/>
      <c r="I2" s="254"/>
      <c r="J2" s="254"/>
      <c r="K2" s="255"/>
      <c r="L2" s="67"/>
    </row>
    <row r="3" spans="1:12" ht="22.5" customHeight="1">
      <c r="A3" s="65"/>
      <c r="B3" s="65"/>
      <c r="C3" s="254" t="s">
        <v>80</v>
      </c>
      <c r="D3" s="254"/>
      <c r="E3" s="254"/>
      <c r="F3" s="254"/>
      <c r="G3" s="254"/>
      <c r="H3" s="254"/>
      <c r="I3" s="254"/>
      <c r="J3" s="254"/>
      <c r="K3" s="254"/>
      <c r="L3" s="66"/>
    </row>
    <row r="4" spans="1:12" ht="10.5" customHeight="1">
      <c r="A4" s="65"/>
      <c r="B4" s="65"/>
      <c r="C4" s="68"/>
      <c r="D4" s="69"/>
      <c r="E4" s="69"/>
      <c r="F4" s="69"/>
      <c r="G4" s="69"/>
      <c r="H4" s="69"/>
      <c r="I4" s="69"/>
      <c r="J4" s="69"/>
      <c r="K4" s="65"/>
      <c r="L4" s="65"/>
    </row>
    <row r="5" spans="1:12" ht="22.5" customHeight="1">
      <c r="A5" s="65"/>
      <c r="B5" s="256"/>
      <c r="C5" s="257"/>
      <c r="D5" s="258" t="s">
        <v>70</v>
      </c>
      <c r="E5" s="258"/>
      <c r="F5" s="259" t="s">
        <v>2</v>
      </c>
      <c r="G5" s="260"/>
      <c r="H5" s="259" t="s">
        <v>3</v>
      </c>
      <c r="I5" s="258"/>
      <c r="J5" s="259" t="s">
        <v>1</v>
      </c>
      <c r="K5" s="260"/>
      <c r="L5" s="70"/>
    </row>
    <row r="6" spans="1:12" ht="22.5" customHeight="1">
      <c r="A6" s="65"/>
      <c r="B6" s="246" t="s">
        <v>51</v>
      </c>
      <c r="C6" s="114" t="s">
        <v>18</v>
      </c>
      <c r="D6" s="77">
        <v>7529</v>
      </c>
      <c r="E6" s="71"/>
      <c r="F6" s="72">
        <v>7110</v>
      </c>
      <c r="G6" s="73"/>
      <c r="H6" s="72">
        <v>8789</v>
      </c>
      <c r="I6" s="74"/>
      <c r="J6" s="72">
        <f aca="true" t="shared" si="0" ref="J6:J18">F6+H6</f>
        <v>15899</v>
      </c>
      <c r="K6" s="75"/>
      <c r="L6" s="76"/>
    </row>
    <row r="7" spans="1:12" ht="22.5" customHeight="1">
      <c r="A7" s="65"/>
      <c r="B7" s="247"/>
      <c r="C7" s="114" t="s">
        <v>19</v>
      </c>
      <c r="D7" s="77">
        <v>5452</v>
      </c>
      <c r="E7" s="77"/>
      <c r="F7" s="78">
        <v>5707</v>
      </c>
      <c r="G7" s="79"/>
      <c r="H7" s="78">
        <v>6524</v>
      </c>
      <c r="I7" s="71"/>
      <c r="J7" s="72">
        <f t="shared" si="0"/>
        <v>12231</v>
      </c>
      <c r="K7" s="80"/>
      <c r="L7" s="76"/>
    </row>
    <row r="8" spans="1:12" ht="22.5" customHeight="1">
      <c r="A8" s="65"/>
      <c r="B8" s="247"/>
      <c r="C8" s="115" t="s">
        <v>17</v>
      </c>
      <c r="D8" s="249">
        <v>985</v>
      </c>
      <c r="E8" s="250"/>
      <c r="F8" s="251">
        <v>1005</v>
      </c>
      <c r="G8" s="252"/>
      <c r="H8" s="249">
        <v>1134</v>
      </c>
      <c r="I8" s="250"/>
      <c r="J8" s="251">
        <f t="shared" si="0"/>
        <v>2139</v>
      </c>
      <c r="K8" s="252"/>
      <c r="L8" s="81"/>
    </row>
    <row r="9" spans="1:12" ht="22.5" customHeight="1">
      <c r="A9" s="65"/>
      <c r="B9" s="247"/>
      <c r="C9" s="115" t="s">
        <v>15</v>
      </c>
      <c r="D9" s="249">
        <v>659</v>
      </c>
      <c r="E9" s="250"/>
      <c r="F9" s="251">
        <v>789</v>
      </c>
      <c r="G9" s="252"/>
      <c r="H9" s="249">
        <v>897</v>
      </c>
      <c r="I9" s="250"/>
      <c r="J9" s="251">
        <f t="shared" si="0"/>
        <v>1686</v>
      </c>
      <c r="K9" s="252"/>
      <c r="L9" s="81"/>
    </row>
    <row r="10" spans="1:12" ht="22.5" customHeight="1">
      <c r="A10" s="65"/>
      <c r="B10" s="247"/>
      <c r="C10" s="113" t="s">
        <v>27</v>
      </c>
      <c r="D10" s="88">
        <v>1678</v>
      </c>
      <c r="E10" s="88"/>
      <c r="F10" s="90">
        <v>1877</v>
      </c>
      <c r="G10" s="87"/>
      <c r="H10" s="90">
        <v>2199</v>
      </c>
      <c r="I10" s="86"/>
      <c r="J10" s="89">
        <f t="shared" si="0"/>
        <v>4076</v>
      </c>
      <c r="K10" s="91"/>
      <c r="L10" s="76"/>
    </row>
    <row r="11" spans="1:12" ht="22.5" customHeight="1">
      <c r="A11" s="65"/>
      <c r="B11" s="247"/>
      <c r="C11" s="113" t="s">
        <v>20</v>
      </c>
      <c r="D11" s="88">
        <v>1397</v>
      </c>
      <c r="E11" s="88"/>
      <c r="F11" s="90">
        <v>1460</v>
      </c>
      <c r="G11" s="87"/>
      <c r="H11" s="90">
        <v>1723</v>
      </c>
      <c r="I11" s="86"/>
      <c r="J11" s="89">
        <f t="shared" si="0"/>
        <v>3183</v>
      </c>
      <c r="K11" s="91"/>
      <c r="L11" s="76"/>
    </row>
    <row r="12" spans="1:12" ht="22.5" customHeight="1">
      <c r="A12" s="65"/>
      <c r="B12" s="247"/>
      <c r="C12" s="115" t="s">
        <v>16</v>
      </c>
      <c r="D12" s="249">
        <v>68</v>
      </c>
      <c r="E12" s="250"/>
      <c r="F12" s="251">
        <v>63</v>
      </c>
      <c r="G12" s="252"/>
      <c r="H12" s="249">
        <v>89</v>
      </c>
      <c r="I12" s="250"/>
      <c r="J12" s="251">
        <f t="shared" si="0"/>
        <v>152</v>
      </c>
      <c r="K12" s="252"/>
      <c r="L12" s="81"/>
    </row>
    <row r="13" spans="1:12" ht="22.5" customHeight="1">
      <c r="A13" s="65"/>
      <c r="B13" s="247"/>
      <c r="C13" s="114" t="s">
        <v>21</v>
      </c>
      <c r="D13" s="77">
        <v>604</v>
      </c>
      <c r="E13" s="77"/>
      <c r="F13" s="78">
        <v>655</v>
      </c>
      <c r="G13" s="79"/>
      <c r="H13" s="78">
        <v>766</v>
      </c>
      <c r="I13" s="71"/>
      <c r="J13" s="72">
        <f t="shared" si="0"/>
        <v>1421</v>
      </c>
      <c r="K13" s="80"/>
      <c r="L13" s="76"/>
    </row>
    <row r="14" spans="1:12" ht="22.5" customHeight="1">
      <c r="A14" s="65"/>
      <c r="B14" s="247"/>
      <c r="C14" s="114" t="s">
        <v>22</v>
      </c>
      <c r="D14" s="77">
        <v>974</v>
      </c>
      <c r="E14" s="77"/>
      <c r="F14" s="78">
        <v>1046</v>
      </c>
      <c r="G14" s="79"/>
      <c r="H14" s="78">
        <v>1215</v>
      </c>
      <c r="I14" s="71"/>
      <c r="J14" s="72">
        <f t="shared" si="0"/>
        <v>2261</v>
      </c>
      <c r="K14" s="80"/>
      <c r="L14" s="76"/>
    </row>
    <row r="15" spans="1:12" ht="22.5" customHeight="1">
      <c r="A15" s="65"/>
      <c r="B15" s="247"/>
      <c r="C15" s="114" t="s">
        <v>23</v>
      </c>
      <c r="D15" s="77">
        <v>303</v>
      </c>
      <c r="E15" s="77"/>
      <c r="F15" s="78">
        <v>399</v>
      </c>
      <c r="G15" s="79"/>
      <c r="H15" s="78">
        <v>473</v>
      </c>
      <c r="I15" s="71"/>
      <c r="J15" s="72">
        <f t="shared" si="0"/>
        <v>872</v>
      </c>
      <c r="K15" s="80"/>
      <c r="L15" s="76"/>
    </row>
    <row r="16" spans="1:12" ht="22.5" customHeight="1">
      <c r="A16" s="65"/>
      <c r="B16" s="247"/>
      <c r="C16" s="114" t="s">
        <v>24</v>
      </c>
      <c r="D16" s="77">
        <v>73</v>
      </c>
      <c r="E16" s="77"/>
      <c r="F16" s="78">
        <v>83</v>
      </c>
      <c r="G16" s="79"/>
      <c r="H16" s="78">
        <v>101</v>
      </c>
      <c r="I16" s="71"/>
      <c r="J16" s="72">
        <f t="shared" si="0"/>
        <v>184</v>
      </c>
      <c r="K16" s="80"/>
      <c r="L16" s="76"/>
    </row>
    <row r="17" spans="1:12" ht="22.5" customHeight="1">
      <c r="A17" s="65"/>
      <c r="B17" s="247"/>
      <c r="C17" s="114" t="s">
        <v>25</v>
      </c>
      <c r="D17" s="77">
        <v>5</v>
      </c>
      <c r="E17" s="77"/>
      <c r="F17" s="78">
        <v>2</v>
      </c>
      <c r="G17" s="79"/>
      <c r="H17" s="78">
        <v>5</v>
      </c>
      <c r="I17" s="71"/>
      <c r="J17" s="72">
        <f t="shared" si="0"/>
        <v>7</v>
      </c>
      <c r="K17" s="80"/>
      <c r="L17" s="76"/>
    </row>
    <row r="18" spans="1:12" ht="22.5" customHeight="1">
      <c r="A18" s="65"/>
      <c r="B18" s="247"/>
      <c r="C18" s="114" t="s">
        <v>26</v>
      </c>
      <c r="D18" s="77">
        <v>504</v>
      </c>
      <c r="E18" s="77"/>
      <c r="F18" s="78">
        <v>515</v>
      </c>
      <c r="G18" s="79"/>
      <c r="H18" s="78">
        <v>472</v>
      </c>
      <c r="I18" s="71"/>
      <c r="J18" s="78">
        <f t="shared" si="0"/>
        <v>987</v>
      </c>
      <c r="K18" s="80"/>
      <c r="L18" s="76"/>
    </row>
    <row r="19" spans="1:12" ht="22.5" customHeight="1">
      <c r="A19" s="65"/>
      <c r="B19" s="248"/>
      <c r="C19" s="116" t="s">
        <v>60</v>
      </c>
      <c r="D19" s="95">
        <f>SUM(D6+D7+D10+D11+D13+D14+D15+D16+D17+D18)</f>
        <v>18519</v>
      </c>
      <c r="E19" s="95"/>
      <c r="F19" s="96">
        <f>SUM(F6+F7+F10+F11+F13+F14+F15+F16+F17+F18)</f>
        <v>18854</v>
      </c>
      <c r="G19" s="97"/>
      <c r="H19" s="96">
        <f>SUM(H6+H7+H10+H11+H13+H14+H15+H16+H17+H18)</f>
        <v>22267</v>
      </c>
      <c r="I19" s="98"/>
      <c r="J19" s="96">
        <f>SUM(J6+J7+J10+J11+J13+J14+J15+J16+J17+J18)</f>
        <v>41121</v>
      </c>
      <c r="K19" s="99"/>
      <c r="L19" s="76"/>
    </row>
    <row r="20" spans="1:12" ht="22.5" customHeight="1">
      <c r="A20" s="65"/>
      <c r="B20" s="241" t="s">
        <v>52</v>
      </c>
      <c r="C20" s="113" t="s">
        <v>57</v>
      </c>
      <c r="D20" s="92">
        <v>456</v>
      </c>
      <c r="E20" s="91"/>
      <c r="F20" s="92">
        <v>456</v>
      </c>
      <c r="G20" s="91"/>
      <c r="H20" s="92">
        <v>550</v>
      </c>
      <c r="I20" s="91"/>
      <c r="J20" s="90">
        <f>SUM(F20:I20)</f>
        <v>1006</v>
      </c>
      <c r="K20" s="91"/>
      <c r="L20" s="83"/>
    </row>
    <row r="21" spans="1:12" ht="22.5" customHeight="1">
      <c r="A21" s="65"/>
      <c r="B21" s="243"/>
      <c r="C21" s="116" t="s">
        <v>60</v>
      </c>
      <c r="D21" s="100">
        <f>D20</f>
        <v>456</v>
      </c>
      <c r="E21" s="99"/>
      <c r="F21" s="100">
        <f>F20</f>
        <v>456</v>
      </c>
      <c r="G21" s="99"/>
      <c r="H21" s="100">
        <f>H20</f>
        <v>550</v>
      </c>
      <c r="I21" s="99"/>
      <c r="J21" s="101">
        <f>SUM(F21:I21)</f>
        <v>1006</v>
      </c>
      <c r="K21" s="99"/>
      <c r="L21" s="83"/>
    </row>
    <row r="22" spans="1:12" ht="22.5" customHeight="1">
      <c r="A22" s="65"/>
      <c r="B22" s="241" t="s">
        <v>53</v>
      </c>
      <c r="C22" s="113" t="s">
        <v>59</v>
      </c>
      <c r="D22" s="92">
        <v>510</v>
      </c>
      <c r="E22" s="91"/>
      <c r="F22" s="92">
        <v>514</v>
      </c>
      <c r="G22" s="91"/>
      <c r="H22" s="92">
        <v>637</v>
      </c>
      <c r="I22" s="91"/>
      <c r="J22" s="90">
        <f>SUM(F22:I22)</f>
        <v>1151</v>
      </c>
      <c r="K22" s="91"/>
      <c r="L22" s="83"/>
    </row>
    <row r="23" spans="1:12" ht="22.5" customHeight="1">
      <c r="A23" s="65"/>
      <c r="B23" s="242"/>
      <c r="C23" s="113" t="s">
        <v>58</v>
      </c>
      <c r="D23" s="92">
        <v>854</v>
      </c>
      <c r="E23" s="91"/>
      <c r="F23" s="93">
        <v>910</v>
      </c>
      <c r="G23" s="91"/>
      <c r="H23" s="93">
        <v>1038</v>
      </c>
      <c r="I23" s="91"/>
      <c r="J23" s="90">
        <f>SUM(F23:I23)</f>
        <v>1948</v>
      </c>
      <c r="K23" s="91"/>
      <c r="L23" s="83"/>
    </row>
    <row r="24" spans="1:12" ht="22.5" customHeight="1">
      <c r="A24" s="65"/>
      <c r="B24" s="243"/>
      <c r="C24" s="116" t="s">
        <v>60</v>
      </c>
      <c r="D24" s="100">
        <f>D22+D23</f>
        <v>1364</v>
      </c>
      <c r="E24" s="99"/>
      <c r="F24" s="100">
        <f>F22+F23</f>
        <v>1424</v>
      </c>
      <c r="G24" s="99"/>
      <c r="H24" s="100">
        <f>H22+H23</f>
        <v>1675</v>
      </c>
      <c r="I24" s="99"/>
      <c r="J24" s="96">
        <f>F24+H24</f>
        <v>3099</v>
      </c>
      <c r="K24" s="99"/>
      <c r="L24" s="83"/>
    </row>
    <row r="25" spans="1:12" ht="22.5" customHeight="1">
      <c r="A25" s="65"/>
      <c r="B25" s="241" t="s">
        <v>54</v>
      </c>
      <c r="C25" s="113" t="s">
        <v>62</v>
      </c>
      <c r="D25" s="92">
        <v>482</v>
      </c>
      <c r="E25" s="91"/>
      <c r="F25" s="92">
        <v>504</v>
      </c>
      <c r="G25" s="91"/>
      <c r="H25" s="92">
        <v>578</v>
      </c>
      <c r="I25" s="91"/>
      <c r="J25" s="94">
        <f>SUM(F25:I25)</f>
        <v>1082</v>
      </c>
      <c r="K25" s="91"/>
      <c r="L25" s="83"/>
    </row>
    <row r="26" spans="1:12" ht="22.5" customHeight="1">
      <c r="A26" s="65"/>
      <c r="B26" s="242"/>
      <c r="C26" s="113" t="s">
        <v>63</v>
      </c>
      <c r="D26" s="92">
        <v>314</v>
      </c>
      <c r="E26" s="91"/>
      <c r="F26" s="92">
        <v>353</v>
      </c>
      <c r="G26" s="91"/>
      <c r="H26" s="92">
        <v>365</v>
      </c>
      <c r="I26" s="91"/>
      <c r="J26" s="90">
        <f>SUM(F26:I26)</f>
        <v>718</v>
      </c>
      <c r="K26" s="91"/>
      <c r="L26" s="83"/>
    </row>
    <row r="27" spans="1:12" ht="22.5" customHeight="1">
      <c r="A27" s="65"/>
      <c r="B27" s="243"/>
      <c r="C27" s="116" t="s">
        <v>60</v>
      </c>
      <c r="D27" s="100">
        <f>D25+D26</f>
        <v>796</v>
      </c>
      <c r="E27" s="99"/>
      <c r="F27" s="100">
        <f>F25+F26</f>
        <v>857</v>
      </c>
      <c r="G27" s="99"/>
      <c r="H27" s="100">
        <f>H25+H26</f>
        <v>943</v>
      </c>
      <c r="I27" s="99"/>
      <c r="J27" s="96">
        <f>F27+H27</f>
        <v>1800</v>
      </c>
      <c r="K27" s="99"/>
      <c r="L27" s="83"/>
    </row>
    <row r="28" spans="1:12" ht="22.5" customHeight="1">
      <c r="A28" s="65"/>
      <c r="B28" s="241" t="s">
        <v>71</v>
      </c>
      <c r="C28" s="113" t="s">
        <v>64</v>
      </c>
      <c r="D28" s="92">
        <v>1140</v>
      </c>
      <c r="E28" s="91"/>
      <c r="F28" s="92">
        <v>1136</v>
      </c>
      <c r="G28" s="91"/>
      <c r="H28" s="92">
        <v>1345</v>
      </c>
      <c r="I28" s="91"/>
      <c r="J28" s="94">
        <f>SUM(F28:I28)</f>
        <v>2481</v>
      </c>
      <c r="K28" s="91"/>
      <c r="L28" s="83"/>
    </row>
    <row r="29" spans="1:12" ht="22.5" customHeight="1">
      <c r="A29" s="65"/>
      <c r="B29" s="242"/>
      <c r="C29" s="113" t="s">
        <v>65</v>
      </c>
      <c r="D29" s="92">
        <v>295</v>
      </c>
      <c r="E29" s="91"/>
      <c r="F29" s="92">
        <v>318</v>
      </c>
      <c r="G29" s="91"/>
      <c r="H29" s="92">
        <v>346</v>
      </c>
      <c r="I29" s="91"/>
      <c r="J29" s="90">
        <f>SUM(F29:I29)</f>
        <v>664</v>
      </c>
      <c r="K29" s="91"/>
      <c r="L29" s="83"/>
    </row>
    <row r="30" spans="1:12" ht="22.5" customHeight="1">
      <c r="A30" s="65"/>
      <c r="B30" s="243"/>
      <c r="C30" s="116" t="s">
        <v>60</v>
      </c>
      <c r="D30" s="100">
        <f>D28+D29</f>
        <v>1435</v>
      </c>
      <c r="E30" s="99"/>
      <c r="F30" s="100">
        <f>F28+F29</f>
        <v>1454</v>
      </c>
      <c r="G30" s="99"/>
      <c r="H30" s="100">
        <f>H28+H29</f>
        <v>1691</v>
      </c>
      <c r="I30" s="99"/>
      <c r="J30" s="96">
        <f>F30+H30</f>
        <v>3145</v>
      </c>
      <c r="K30" s="99"/>
      <c r="L30" s="83"/>
    </row>
    <row r="31" spans="1:12" ht="22.5" customHeight="1">
      <c r="A31" s="65"/>
      <c r="B31" s="241" t="s">
        <v>55</v>
      </c>
      <c r="C31" s="113" t="s">
        <v>66</v>
      </c>
      <c r="D31" s="92">
        <v>469</v>
      </c>
      <c r="E31" s="91"/>
      <c r="F31" s="92">
        <v>488</v>
      </c>
      <c r="G31" s="91"/>
      <c r="H31" s="92">
        <v>612</v>
      </c>
      <c r="I31" s="91"/>
      <c r="J31" s="94">
        <f>SUM(F31:I31)</f>
        <v>1100</v>
      </c>
      <c r="K31" s="91"/>
      <c r="L31" s="83"/>
    </row>
    <row r="32" spans="1:12" ht="22.5" customHeight="1">
      <c r="A32" s="65"/>
      <c r="B32" s="242"/>
      <c r="C32" s="113" t="s">
        <v>68</v>
      </c>
      <c r="D32" s="92">
        <v>321</v>
      </c>
      <c r="E32" s="91"/>
      <c r="F32" s="92">
        <v>374</v>
      </c>
      <c r="G32" s="91"/>
      <c r="H32" s="92">
        <v>426</v>
      </c>
      <c r="I32" s="91"/>
      <c r="J32" s="90">
        <f>SUM(F32:I32)</f>
        <v>800</v>
      </c>
      <c r="K32" s="91"/>
      <c r="L32" s="83"/>
    </row>
    <row r="33" spans="1:12" ht="22.5" customHeight="1">
      <c r="A33" s="65"/>
      <c r="B33" s="243"/>
      <c r="C33" s="116" t="s">
        <v>60</v>
      </c>
      <c r="D33" s="100">
        <f>D31+D32</f>
        <v>790</v>
      </c>
      <c r="E33" s="99"/>
      <c r="F33" s="100">
        <f>F31+F32</f>
        <v>862</v>
      </c>
      <c r="G33" s="99"/>
      <c r="H33" s="100">
        <f>H31+H32</f>
        <v>1038</v>
      </c>
      <c r="I33" s="99"/>
      <c r="J33" s="96">
        <f>F33+H33</f>
        <v>1900</v>
      </c>
      <c r="K33" s="99"/>
      <c r="L33" s="83"/>
    </row>
    <row r="34" spans="1:12" ht="22.5" customHeight="1">
      <c r="A34" s="65"/>
      <c r="B34" s="241" t="s">
        <v>56</v>
      </c>
      <c r="C34" s="113" t="s">
        <v>67</v>
      </c>
      <c r="D34" s="92">
        <v>474</v>
      </c>
      <c r="E34" s="91"/>
      <c r="F34" s="92">
        <v>533</v>
      </c>
      <c r="G34" s="91"/>
      <c r="H34" s="92">
        <v>604</v>
      </c>
      <c r="I34" s="91"/>
      <c r="J34" s="94">
        <f>SUM(F34:I34)</f>
        <v>1137</v>
      </c>
      <c r="K34" s="91"/>
      <c r="L34" s="83"/>
    </row>
    <row r="35" spans="1:12" ht="22.5" customHeight="1">
      <c r="A35" s="65"/>
      <c r="B35" s="242"/>
      <c r="C35" s="113" t="s">
        <v>69</v>
      </c>
      <c r="D35" s="92">
        <v>413</v>
      </c>
      <c r="E35" s="91"/>
      <c r="F35" s="92">
        <v>443</v>
      </c>
      <c r="G35" s="91"/>
      <c r="H35" s="92">
        <v>548</v>
      </c>
      <c r="I35" s="91"/>
      <c r="J35" s="90">
        <f>SUM(F35:I35)</f>
        <v>991</v>
      </c>
      <c r="K35" s="91"/>
      <c r="L35" s="83"/>
    </row>
    <row r="36" spans="1:12" ht="22.5" customHeight="1">
      <c r="A36" s="65"/>
      <c r="B36" s="243"/>
      <c r="C36" s="116" t="s">
        <v>60</v>
      </c>
      <c r="D36" s="100">
        <f>D34+D35</f>
        <v>887</v>
      </c>
      <c r="E36" s="99"/>
      <c r="F36" s="100">
        <f>F34+F35</f>
        <v>976</v>
      </c>
      <c r="G36" s="99"/>
      <c r="H36" s="100">
        <f>H34+H35</f>
        <v>1152</v>
      </c>
      <c r="I36" s="99"/>
      <c r="J36" s="96">
        <f>F36+H36</f>
        <v>2128</v>
      </c>
      <c r="K36" s="99"/>
      <c r="L36" s="83"/>
    </row>
    <row r="37" spans="1:12" ht="33" customHeight="1">
      <c r="A37" s="65"/>
      <c r="B37" s="244" t="s">
        <v>61</v>
      </c>
      <c r="C37" s="245"/>
      <c r="D37" s="239">
        <f>D19+D21+D24+D27+D30+D33+D36</f>
        <v>24247</v>
      </c>
      <c r="E37" s="240"/>
      <c r="F37" s="239">
        <f>F19+F21+F24+F27+F30+F33+F36</f>
        <v>24883</v>
      </c>
      <c r="G37" s="240"/>
      <c r="H37" s="239">
        <f>H19+H21+H24+H27+H30+H33+H36</f>
        <v>29316</v>
      </c>
      <c r="I37" s="240"/>
      <c r="J37" s="239">
        <f>J19+J21+J24+J27+J30+J33+J36</f>
        <v>54199</v>
      </c>
      <c r="K37" s="240"/>
      <c r="L37" s="83"/>
    </row>
    <row r="38" spans="1:12" ht="22.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2:10" ht="22.5" customHeight="1">
      <c r="B39" s="85"/>
      <c r="C39" s="85"/>
      <c r="I39" s="82"/>
      <c r="J39" s="82"/>
    </row>
  </sheetData>
  <sheetProtection/>
  <mergeCells count="32">
    <mergeCell ref="C1:J1"/>
    <mergeCell ref="C2:K2"/>
    <mergeCell ref="C3:K3"/>
    <mergeCell ref="B5:C5"/>
    <mergeCell ref="D5:E5"/>
    <mergeCell ref="F5:G5"/>
    <mergeCell ref="H5:I5"/>
    <mergeCell ref="J5:K5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B20:B21"/>
    <mergeCell ref="B22:B24"/>
    <mergeCell ref="B25:B27"/>
    <mergeCell ref="B6:B19"/>
    <mergeCell ref="D8:E8"/>
    <mergeCell ref="F8:G8"/>
    <mergeCell ref="H37:I37"/>
    <mergeCell ref="J37:K37"/>
    <mergeCell ref="B28:B30"/>
    <mergeCell ref="B31:B33"/>
    <mergeCell ref="B34:B36"/>
    <mergeCell ref="B37:C37"/>
    <mergeCell ref="D37:E37"/>
    <mergeCell ref="F37:G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3">
      <selection activeCell="G18" sqref="G18:H18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25390625" style="0" customWidth="1"/>
    <col min="14" max="14" width="2.50390625" style="0" customWidth="1"/>
  </cols>
  <sheetData>
    <row r="1" spans="1:14" ht="24">
      <c r="A1" s="10"/>
      <c r="B1" s="267" t="s">
        <v>49</v>
      </c>
      <c r="C1" s="267"/>
      <c r="D1" s="267"/>
      <c r="E1" s="267"/>
      <c r="F1" s="267"/>
      <c r="G1" s="267"/>
      <c r="H1" s="267"/>
      <c r="I1" s="13"/>
      <c r="J1" s="10"/>
      <c r="K1" s="14"/>
      <c r="L1" s="14"/>
      <c r="M1" s="15"/>
      <c r="N1" s="10"/>
    </row>
    <row r="2" spans="1:14" ht="11.25" customHeight="1">
      <c r="A2" s="10"/>
      <c r="B2" s="266"/>
      <c r="C2" s="266"/>
      <c r="D2" s="266"/>
      <c r="E2" s="266"/>
      <c r="F2" s="266"/>
      <c r="G2" s="266"/>
      <c r="H2" s="266"/>
      <c r="I2" s="11"/>
      <c r="J2" s="10"/>
      <c r="K2" s="14"/>
      <c r="L2" s="14"/>
      <c r="M2" s="15"/>
      <c r="N2" s="10"/>
    </row>
    <row r="3" spans="1:14" ht="22.5" customHeight="1">
      <c r="A3" s="16"/>
      <c r="B3" s="266" t="s">
        <v>0</v>
      </c>
      <c r="C3" s="266"/>
      <c r="D3" s="266"/>
      <c r="E3" s="266"/>
      <c r="F3" s="266"/>
      <c r="G3" s="266"/>
      <c r="H3" s="266"/>
      <c r="I3" s="11"/>
      <c r="J3" s="102" t="s">
        <v>28</v>
      </c>
      <c r="K3" s="103" t="s">
        <v>2</v>
      </c>
      <c r="L3" s="103" t="s">
        <v>3</v>
      </c>
      <c r="M3" s="104" t="s">
        <v>1</v>
      </c>
      <c r="N3" s="10"/>
    </row>
    <row r="4" spans="1:14" ht="22.5" customHeight="1">
      <c r="A4" s="17"/>
      <c r="B4" s="266" t="s">
        <v>80</v>
      </c>
      <c r="C4" s="266"/>
      <c r="D4" s="266"/>
      <c r="E4" s="266"/>
      <c r="F4" s="266"/>
      <c r="G4" s="266"/>
      <c r="H4" s="266"/>
      <c r="I4" s="17"/>
      <c r="J4" s="109" t="s">
        <v>74</v>
      </c>
      <c r="K4" s="44">
        <v>0</v>
      </c>
      <c r="L4" s="44">
        <v>3</v>
      </c>
      <c r="M4" s="60">
        <f>SUM(K4+L4)</f>
        <v>3</v>
      </c>
      <c r="N4" s="10"/>
    </row>
    <row r="5" spans="1:14" ht="22.5" customHeight="1">
      <c r="A5" s="17"/>
      <c r="B5" s="42"/>
      <c r="C5" s="268" t="s">
        <v>4</v>
      </c>
      <c r="D5" s="268"/>
      <c r="E5" s="269" t="s">
        <v>6</v>
      </c>
      <c r="F5" s="269"/>
      <c r="G5" s="261" t="s">
        <v>9</v>
      </c>
      <c r="H5" s="261"/>
      <c r="I5" s="19"/>
      <c r="J5" s="109" t="s">
        <v>73</v>
      </c>
      <c r="K5" s="44">
        <v>7</v>
      </c>
      <c r="L5" s="44">
        <v>36</v>
      </c>
      <c r="M5" s="60">
        <f aca="true" t="shared" si="0" ref="M5:M21">SUM(K5+L5)</f>
        <v>43</v>
      </c>
      <c r="N5" s="10"/>
    </row>
    <row r="6" spans="1:14" ht="22.5" customHeight="1">
      <c r="A6" s="17"/>
      <c r="B6" s="105" t="s">
        <v>11</v>
      </c>
      <c r="C6" s="262" t="s">
        <v>5</v>
      </c>
      <c r="D6" s="262"/>
      <c r="E6" s="263" t="s">
        <v>7</v>
      </c>
      <c r="F6" s="263"/>
      <c r="G6" s="264" t="s">
        <v>10</v>
      </c>
      <c r="H6" s="264"/>
      <c r="I6" s="19"/>
      <c r="J6" s="109" t="s">
        <v>29</v>
      </c>
      <c r="K6" s="44">
        <v>33</v>
      </c>
      <c r="L6" s="44">
        <v>192</v>
      </c>
      <c r="M6" s="60">
        <f t="shared" si="0"/>
        <v>225</v>
      </c>
      <c r="N6" s="10"/>
    </row>
    <row r="7" spans="1:14" ht="22.5" customHeight="1">
      <c r="A7" s="17"/>
      <c r="B7" s="43"/>
      <c r="C7" s="24" t="s">
        <v>8</v>
      </c>
      <c r="D7" s="25" t="s">
        <v>14</v>
      </c>
      <c r="E7" s="46" t="s">
        <v>8</v>
      </c>
      <c r="F7" s="47" t="s">
        <v>14</v>
      </c>
      <c r="G7" s="35" t="s">
        <v>8</v>
      </c>
      <c r="H7" s="36" t="s">
        <v>14</v>
      </c>
      <c r="I7" s="20"/>
      <c r="J7" s="109" t="s">
        <v>30</v>
      </c>
      <c r="K7" s="44">
        <v>198</v>
      </c>
      <c r="L7" s="44">
        <v>649</v>
      </c>
      <c r="M7" s="60">
        <f t="shared" si="0"/>
        <v>847</v>
      </c>
      <c r="N7" s="10"/>
    </row>
    <row r="8" spans="1:14" ht="22.5" customHeight="1">
      <c r="A8" s="17"/>
      <c r="B8" s="117" t="s">
        <v>13</v>
      </c>
      <c r="C8" s="26"/>
      <c r="D8" s="27"/>
      <c r="E8" s="48"/>
      <c r="F8" s="48"/>
      <c r="G8" s="37"/>
      <c r="H8" s="38"/>
      <c r="I8" s="7"/>
      <c r="J8" s="109" t="s">
        <v>31</v>
      </c>
      <c r="K8" s="44">
        <v>596</v>
      </c>
      <c r="L8" s="44">
        <v>1431</v>
      </c>
      <c r="M8" s="60">
        <f t="shared" si="0"/>
        <v>2027</v>
      </c>
      <c r="N8" s="10"/>
    </row>
    <row r="9" spans="1:14" ht="22.5" customHeight="1">
      <c r="A9" s="17"/>
      <c r="B9" s="106">
        <f>C9+E9+G9</f>
        <v>24883</v>
      </c>
      <c r="C9" s="28">
        <v>2849</v>
      </c>
      <c r="D9" s="54">
        <f>SUM(C9/B9)</f>
        <v>0.1144958405336977</v>
      </c>
      <c r="E9" s="49">
        <v>14730</v>
      </c>
      <c r="F9" s="55">
        <f>SUM(E9/B9)</f>
        <v>0.5919704215729614</v>
      </c>
      <c r="G9" s="2">
        <v>7304</v>
      </c>
      <c r="H9" s="56">
        <f>SUM(G9/B9)</f>
        <v>0.29353373789334086</v>
      </c>
      <c r="I9" s="7"/>
      <c r="J9" s="109" t="s">
        <v>32</v>
      </c>
      <c r="K9" s="44">
        <v>1243</v>
      </c>
      <c r="L9" s="44">
        <v>2106</v>
      </c>
      <c r="M9" s="60">
        <f t="shared" si="0"/>
        <v>3349</v>
      </c>
      <c r="N9" s="10"/>
    </row>
    <row r="10" spans="1:14" ht="22.5" customHeight="1">
      <c r="A10" s="17"/>
      <c r="B10" s="118"/>
      <c r="C10" s="29"/>
      <c r="D10" s="30"/>
      <c r="E10" s="50"/>
      <c r="F10" s="50"/>
      <c r="G10" s="3"/>
      <c r="H10" s="3"/>
      <c r="I10" s="21"/>
      <c r="J10" s="109" t="s">
        <v>33</v>
      </c>
      <c r="K10" s="44">
        <v>1716</v>
      </c>
      <c r="L10" s="44">
        <v>2407</v>
      </c>
      <c r="M10" s="60">
        <f t="shared" si="0"/>
        <v>4123</v>
      </c>
      <c r="N10" s="10"/>
    </row>
    <row r="11" spans="1:14" ht="22.5" customHeight="1">
      <c r="A11" s="17"/>
      <c r="B11" s="106" t="s">
        <v>50</v>
      </c>
      <c r="C11" s="31"/>
      <c r="D11" s="32"/>
      <c r="E11" s="51"/>
      <c r="F11" s="51"/>
      <c r="G11" s="39"/>
      <c r="H11" s="1"/>
      <c r="I11" s="7"/>
      <c r="J11" s="109" t="s">
        <v>34</v>
      </c>
      <c r="K11" s="44">
        <v>1775</v>
      </c>
      <c r="L11" s="44">
        <v>2404</v>
      </c>
      <c r="M11" s="60">
        <f t="shared" si="0"/>
        <v>4179</v>
      </c>
      <c r="N11" s="10"/>
    </row>
    <row r="12" spans="1:14" ht="22.5" customHeight="1">
      <c r="A12" s="17"/>
      <c r="B12" s="106">
        <f>C12+E12+G12</f>
        <v>29316</v>
      </c>
      <c r="C12" s="28">
        <v>2747</v>
      </c>
      <c r="D12" s="54">
        <f>SUM(C12/B12)</f>
        <v>0.09370309728475917</v>
      </c>
      <c r="E12" s="49">
        <v>15189</v>
      </c>
      <c r="F12" s="55">
        <f>SUM(E12/B12)</f>
        <v>0.5181129758493656</v>
      </c>
      <c r="G12" s="40">
        <v>11380</v>
      </c>
      <c r="H12" s="56">
        <f>SUM(G12/B12)</f>
        <v>0.3881839268658753</v>
      </c>
      <c r="I12" s="7"/>
      <c r="J12" s="109" t="s">
        <v>35</v>
      </c>
      <c r="K12" s="44">
        <v>1736</v>
      </c>
      <c r="L12" s="44">
        <v>2152</v>
      </c>
      <c r="M12" s="60">
        <f t="shared" si="0"/>
        <v>3888</v>
      </c>
      <c r="N12" s="10"/>
    </row>
    <row r="13" spans="1:14" ht="22.5" customHeight="1">
      <c r="A13" s="17"/>
      <c r="B13" s="118"/>
      <c r="C13" s="29"/>
      <c r="D13" s="30"/>
      <c r="E13" s="50"/>
      <c r="F13" s="50"/>
      <c r="G13" s="3"/>
      <c r="H13" s="3"/>
      <c r="I13" s="21"/>
      <c r="J13" s="110" t="s">
        <v>36</v>
      </c>
      <c r="K13" s="45">
        <v>2670</v>
      </c>
      <c r="L13" s="45">
        <v>2851</v>
      </c>
      <c r="M13" s="61">
        <f t="shared" si="0"/>
        <v>5521</v>
      </c>
      <c r="N13" s="10"/>
    </row>
    <row r="14" spans="1:14" ht="22.5" customHeight="1">
      <c r="A14" s="17"/>
      <c r="B14" s="117" t="s">
        <v>12</v>
      </c>
      <c r="C14" s="26"/>
      <c r="D14" s="27"/>
      <c r="E14" s="48"/>
      <c r="F14" s="48"/>
      <c r="G14" s="37"/>
      <c r="H14" s="38"/>
      <c r="I14" s="7"/>
      <c r="J14" s="110" t="s">
        <v>37</v>
      </c>
      <c r="K14" s="45">
        <v>2154</v>
      </c>
      <c r="L14" s="45">
        <v>2210</v>
      </c>
      <c r="M14" s="61">
        <f t="shared" si="0"/>
        <v>4364</v>
      </c>
      <c r="N14" s="10"/>
    </row>
    <row r="15" spans="1:14" ht="22.5" customHeight="1">
      <c r="A15" s="17"/>
      <c r="B15" s="107">
        <f>C15+E15+G15</f>
        <v>54199</v>
      </c>
      <c r="C15" s="28">
        <f>SUM(C9:C13)</f>
        <v>5596</v>
      </c>
      <c r="D15" s="57">
        <f>SUM(C15/B15)</f>
        <v>0.1032491374379601</v>
      </c>
      <c r="E15" s="52">
        <f>SUM(E9:E13)</f>
        <v>29919</v>
      </c>
      <c r="F15" s="58">
        <f>SUM(E15/B15)</f>
        <v>0.5520212550047049</v>
      </c>
      <c r="G15" s="4">
        <f>SUM(G9:G13)</f>
        <v>18684</v>
      </c>
      <c r="H15" s="59">
        <f>SUM(G15/B15)</f>
        <v>0.344729607557335</v>
      </c>
      <c r="I15" s="21"/>
      <c r="J15" s="110" t="s">
        <v>38</v>
      </c>
      <c r="K15" s="45">
        <v>1606</v>
      </c>
      <c r="L15" s="45">
        <v>1631</v>
      </c>
      <c r="M15" s="61">
        <f t="shared" si="0"/>
        <v>3237</v>
      </c>
      <c r="N15" s="10"/>
    </row>
    <row r="16" spans="1:14" ht="22.5" customHeight="1">
      <c r="A16" s="10"/>
      <c r="B16" s="119"/>
      <c r="C16" s="33"/>
      <c r="D16" s="34"/>
      <c r="E16" s="53"/>
      <c r="F16" s="53"/>
      <c r="G16" s="5"/>
      <c r="H16" s="41"/>
      <c r="I16" s="22"/>
      <c r="J16" s="110" t="s">
        <v>39</v>
      </c>
      <c r="K16" s="45">
        <v>1296</v>
      </c>
      <c r="L16" s="45">
        <v>1414</v>
      </c>
      <c r="M16" s="61">
        <f t="shared" si="0"/>
        <v>2710</v>
      </c>
      <c r="N16" s="10"/>
    </row>
    <row r="17" spans="1:14" ht="22.5" customHeight="1">
      <c r="A17" s="9"/>
      <c r="B17" s="12"/>
      <c r="C17" s="12"/>
      <c r="D17" s="9"/>
      <c r="E17" s="12"/>
      <c r="F17" s="12"/>
      <c r="G17" s="12"/>
      <c r="H17" s="9"/>
      <c r="I17" s="9"/>
      <c r="J17" s="110" t="s">
        <v>40</v>
      </c>
      <c r="K17" s="45">
        <v>1291</v>
      </c>
      <c r="L17" s="45">
        <v>1370</v>
      </c>
      <c r="M17" s="61">
        <f t="shared" si="0"/>
        <v>2661</v>
      </c>
      <c r="N17" s="9"/>
    </row>
    <row r="18" spans="1:14" ht="22.5" customHeight="1">
      <c r="A18" s="9"/>
      <c r="B18" s="12"/>
      <c r="C18" s="12"/>
      <c r="D18" s="9"/>
      <c r="E18" s="12"/>
      <c r="F18" s="12"/>
      <c r="G18" s="265"/>
      <c r="H18" s="265"/>
      <c r="I18" s="9"/>
      <c r="J18" s="110" t="s">
        <v>41</v>
      </c>
      <c r="K18" s="45">
        <v>1501</v>
      </c>
      <c r="L18" s="45">
        <v>1432</v>
      </c>
      <c r="M18" s="61">
        <f t="shared" si="0"/>
        <v>2933</v>
      </c>
      <c r="N18" s="9"/>
    </row>
    <row r="19" spans="1:14" ht="22.5" customHeight="1">
      <c r="A19" s="9"/>
      <c r="B19" s="12"/>
      <c r="C19" s="12"/>
      <c r="D19" s="9"/>
      <c r="E19" s="12"/>
      <c r="F19" s="12"/>
      <c r="G19" s="12"/>
      <c r="H19" s="9"/>
      <c r="I19" s="9"/>
      <c r="J19" s="110" t="s">
        <v>42</v>
      </c>
      <c r="K19" s="45">
        <v>1195</v>
      </c>
      <c r="L19" s="45">
        <v>1179</v>
      </c>
      <c r="M19" s="61">
        <f t="shared" si="0"/>
        <v>2374</v>
      </c>
      <c r="N19" s="9"/>
    </row>
    <row r="20" spans="1:14" ht="22.5" customHeight="1">
      <c r="A20" s="9"/>
      <c r="B20" s="12"/>
      <c r="C20" s="12"/>
      <c r="D20" s="9"/>
      <c r="E20" s="12"/>
      <c r="F20" s="12"/>
      <c r="G20" s="12"/>
      <c r="H20" s="9"/>
      <c r="I20" s="9"/>
      <c r="J20" s="110" t="s">
        <v>43</v>
      </c>
      <c r="K20" s="45">
        <v>976</v>
      </c>
      <c r="L20" s="45">
        <v>997</v>
      </c>
      <c r="M20" s="61">
        <f t="shared" si="0"/>
        <v>1973</v>
      </c>
      <c r="N20" s="9"/>
    </row>
    <row r="21" spans="1:14" ht="22.5" customHeight="1">
      <c r="A21" s="9"/>
      <c r="B21" s="12"/>
      <c r="C21" s="12"/>
      <c r="D21" s="9"/>
      <c r="E21" s="12"/>
      <c r="F21" s="12"/>
      <c r="G21" s="12"/>
      <c r="H21" s="9"/>
      <c r="I21" s="9"/>
      <c r="J21" s="110" t="s">
        <v>44</v>
      </c>
      <c r="K21" s="45">
        <v>885</v>
      </c>
      <c r="L21" s="45">
        <v>940</v>
      </c>
      <c r="M21" s="61">
        <f t="shared" si="0"/>
        <v>1825</v>
      </c>
      <c r="N21" s="9"/>
    </row>
    <row r="22" spans="1:14" ht="22.5" customHeight="1">
      <c r="A22" s="9"/>
      <c r="B22" s="12"/>
      <c r="C22" s="12"/>
      <c r="D22" s="9"/>
      <c r="E22" s="12"/>
      <c r="F22" s="12"/>
      <c r="G22" s="12"/>
      <c r="H22" s="9"/>
      <c r="I22" s="9"/>
      <c r="J22" s="110" t="s">
        <v>45</v>
      </c>
      <c r="K22" s="45">
        <v>1156</v>
      </c>
      <c r="L22" s="45">
        <v>1165</v>
      </c>
      <c r="M22" s="61">
        <f>SUM(K22:L22)</f>
        <v>2321</v>
      </c>
      <c r="N22" s="9"/>
    </row>
    <row r="23" spans="1:14" ht="22.5" customHeight="1">
      <c r="A23" s="9"/>
      <c r="B23" s="12"/>
      <c r="C23" s="12"/>
      <c r="D23" s="9"/>
      <c r="E23" s="12"/>
      <c r="F23" s="12"/>
      <c r="G23" s="12"/>
      <c r="H23" s="9"/>
      <c r="I23" s="9"/>
      <c r="J23" s="111" t="s">
        <v>72</v>
      </c>
      <c r="K23" s="62">
        <v>1063</v>
      </c>
      <c r="L23" s="62">
        <v>1049</v>
      </c>
      <c r="M23" s="63">
        <f>SUM(K23:L23)</f>
        <v>2112</v>
      </c>
      <c r="N23" s="9"/>
    </row>
    <row r="24" spans="1:14" ht="22.5" customHeight="1">
      <c r="A24" s="9"/>
      <c r="B24" s="12"/>
      <c r="C24" s="12"/>
      <c r="D24" s="9"/>
      <c r="E24" s="12"/>
      <c r="F24" s="12"/>
      <c r="G24" s="12"/>
      <c r="H24" s="9"/>
      <c r="I24" s="9"/>
      <c r="J24" s="111" t="s">
        <v>46</v>
      </c>
      <c r="K24" s="62">
        <v>955</v>
      </c>
      <c r="L24" s="62">
        <v>906</v>
      </c>
      <c r="M24" s="63">
        <f>SUM(K24+L24)</f>
        <v>1861</v>
      </c>
      <c r="N24" s="9"/>
    </row>
    <row r="25" spans="1:14" ht="22.5" customHeight="1">
      <c r="A25" s="9"/>
      <c r="B25" s="12"/>
      <c r="C25" s="12"/>
      <c r="D25" s="9"/>
      <c r="E25" s="12"/>
      <c r="F25" s="12"/>
      <c r="G25" s="12"/>
      <c r="H25" s="9"/>
      <c r="I25" s="9"/>
      <c r="J25" s="111" t="s">
        <v>47</v>
      </c>
      <c r="K25" s="62">
        <v>831</v>
      </c>
      <c r="L25" s="62">
        <v>792</v>
      </c>
      <c r="M25" s="63">
        <f>SUM(K25+L25)</f>
        <v>1623</v>
      </c>
      <c r="N25" s="9"/>
    </row>
    <row r="26" spans="1:14" ht="22.5" customHeight="1">
      <c r="A26" s="9"/>
      <c r="B26" s="12"/>
      <c r="C26" s="12"/>
      <c r="D26" s="9"/>
      <c r="E26" s="12"/>
      <c r="F26" s="12"/>
      <c r="G26" s="12"/>
      <c r="H26" s="9"/>
      <c r="I26" s="9"/>
      <c r="J26" s="112" t="s">
        <v>48</v>
      </c>
      <c r="K26" s="108">
        <f>SUM(K4:K25)</f>
        <v>24883</v>
      </c>
      <c r="L26" s="108">
        <f>SUM(L4:L25)</f>
        <v>29316</v>
      </c>
      <c r="M26" s="108">
        <f>SUM(M4:M25)</f>
        <v>54199</v>
      </c>
      <c r="N26" s="9"/>
    </row>
    <row r="27" spans="1:14" ht="13.5">
      <c r="A27" s="9"/>
      <c r="B27" s="12"/>
      <c r="C27" s="12"/>
      <c r="D27" s="9"/>
      <c r="E27" s="12"/>
      <c r="F27" s="12"/>
      <c r="G27" s="12"/>
      <c r="H27" s="9"/>
      <c r="I27" s="9"/>
      <c r="J27" s="9"/>
      <c r="K27" s="12"/>
      <c r="L27" s="12"/>
      <c r="M27" s="23"/>
      <c r="N27" s="9"/>
    </row>
  </sheetData>
  <sheetProtection/>
  <mergeCells count="11">
    <mergeCell ref="G5:H5"/>
    <mergeCell ref="C6:D6"/>
    <mergeCell ref="E6:F6"/>
    <mergeCell ref="G6:H6"/>
    <mergeCell ref="G18:H18"/>
    <mergeCell ref="B4:H4"/>
    <mergeCell ref="B1:H1"/>
    <mergeCell ref="B2:H2"/>
    <mergeCell ref="B3:H3"/>
    <mergeCell ref="C5:D5"/>
    <mergeCell ref="E5:F5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O21" sqref="O21"/>
      <selection pane="bottomLeft" activeCell="M12" sqref="M12"/>
    </sheetView>
  </sheetViews>
  <sheetFormatPr defaultColWidth="9.00390625" defaultRowHeight="22.5" customHeight="1"/>
  <cols>
    <col min="1" max="1" width="4.625" style="82" customWidth="1"/>
    <col min="2" max="2" width="12.125" style="82" customWidth="1"/>
    <col min="3" max="3" width="13.875" style="84" customWidth="1"/>
    <col min="4" max="4" width="10.625" style="85" customWidth="1"/>
    <col min="5" max="5" width="4.625" style="85" customWidth="1"/>
    <col min="6" max="6" width="10.625" style="85" customWidth="1"/>
    <col min="7" max="7" width="4.625" style="85" customWidth="1"/>
    <col min="8" max="8" width="10.625" style="85" customWidth="1"/>
    <col min="9" max="9" width="4.625" style="85" customWidth="1"/>
    <col min="10" max="10" width="10.375" style="85" customWidth="1"/>
    <col min="11" max="11" width="5.625" style="82" customWidth="1"/>
    <col min="12" max="12" width="4.625" style="82" customWidth="1"/>
    <col min="13" max="13" width="8.625" style="82" customWidth="1"/>
    <col min="14" max="14" width="7.625" style="82" customWidth="1"/>
    <col min="15" max="16384" width="9.00390625" style="82" customWidth="1"/>
  </cols>
  <sheetData>
    <row r="1" spans="1:12" ht="22.5" customHeight="1">
      <c r="A1" s="65"/>
      <c r="B1" s="65"/>
      <c r="C1" s="253" t="s">
        <v>86</v>
      </c>
      <c r="D1" s="253"/>
      <c r="E1" s="253"/>
      <c r="F1" s="253"/>
      <c r="G1" s="253"/>
      <c r="H1" s="253"/>
      <c r="I1" s="253"/>
      <c r="J1" s="253"/>
      <c r="K1" s="65"/>
      <c r="L1" s="65"/>
    </row>
    <row r="2" spans="1:12" ht="22.5" customHeight="1">
      <c r="A2" s="65"/>
      <c r="B2" s="65"/>
      <c r="C2" s="254" t="s">
        <v>0</v>
      </c>
      <c r="D2" s="254"/>
      <c r="E2" s="254"/>
      <c r="F2" s="254"/>
      <c r="G2" s="254"/>
      <c r="H2" s="254"/>
      <c r="I2" s="254"/>
      <c r="J2" s="254"/>
      <c r="K2" s="255"/>
      <c r="L2" s="67"/>
    </row>
    <row r="3" spans="1:12" ht="22.5" customHeight="1">
      <c r="A3" s="65"/>
      <c r="B3" s="65"/>
      <c r="C3" s="254" t="s">
        <v>79</v>
      </c>
      <c r="D3" s="254"/>
      <c r="E3" s="254"/>
      <c r="F3" s="254"/>
      <c r="G3" s="254"/>
      <c r="H3" s="254"/>
      <c r="I3" s="254"/>
      <c r="J3" s="254"/>
      <c r="K3" s="254"/>
      <c r="L3" s="66"/>
    </row>
    <row r="4" spans="1:12" ht="10.5" customHeight="1">
      <c r="A4" s="65"/>
      <c r="B4" s="65"/>
      <c r="C4" s="68"/>
      <c r="D4" s="69"/>
      <c r="E4" s="69"/>
      <c r="F4" s="69"/>
      <c r="G4" s="69"/>
      <c r="H4" s="69"/>
      <c r="I4" s="69"/>
      <c r="J4" s="69"/>
      <c r="K4" s="65"/>
      <c r="L4" s="65"/>
    </row>
    <row r="5" spans="1:12" ht="22.5" customHeight="1">
      <c r="A5" s="65"/>
      <c r="B5" s="256"/>
      <c r="C5" s="257"/>
      <c r="D5" s="258" t="s">
        <v>70</v>
      </c>
      <c r="E5" s="258"/>
      <c r="F5" s="259" t="s">
        <v>2</v>
      </c>
      <c r="G5" s="260"/>
      <c r="H5" s="259" t="s">
        <v>3</v>
      </c>
      <c r="I5" s="258"/>
      <c r="J5" s="259" t="s">
        <v>1</v>
      </c>
      <c r="K5" s="260"/>
      <c r="L5" s="70"/>
    </row>
    <row r="6" spans="1:12" ht="22.5" customHeight="1">
      <c r="A6" s="65"/>
      <c r="B6" s="246" t="s">
        <v>51</v>
      </c>
      <c r="C6" s="114" t="s">
        <v>18</v>
      </c>
      <c r="D6" s="77">
        <v>7535</v>
      </c>
      <c r="E6" s="71"/>
      <c r="F6" s="72">
        <v>7118</v>
      </c>
      <c r="G6" s="73"/>
      <c r="H6" s="72">
        <v>8786</v>
      </c>
      <c r="I6" s="74"/>
      <c r="J6" s="72">
        <f aca="true" t="shared" si="0" ref="J6:J18">F6+H6</f>
        <v>15904</v>
      </c>
      <c r="K6" s="75"/>
      <c r="L6" s="76"/>
    </row>
    <row r="7" spans="1:12" ht="22.5" customHeight="1">
      <c r="A7" s="65"/>
      <c r="B7" s="247"/>
      <c r="C7" s="114" t="s">
        <v>19</v>
      </c>
      <c r="D7" s="77">
        <v>5452</v>
      </c>
      <c r="E7" s="77"/>
      <c r="F7" s="78">
        <v>5700</v>
      </c>
      <c r="G7" s="79"/>
      <c r="H7" s="78">
        <v>6528</v>
      </c>
      <c r="I7" s="71"/>
      <c r="J7" s="72">
        <f t="shared" si="0"/>
        <v>12228</v>
      </c>
      <c r="K7" s="80"/>
      <c r="L7" s="76"/>
    </row>
    <row r="8" spans="1:12" ht="22.5" customHeight="1">
      <c r="A8" s="65"/>
      <c r="B8" s="247"/>
      <c r="C8" s="115" t="s">
        <v>17</v>
      </c>
      <c r="D8" s="249">
        <v>983</v>
      </c>
      <c r="E8" s="250"/>
      <c r="F8" s="251">
        <v>1002</v>
      </c>
      <c r="G8" s="252"/>
      <c r="H8" s="249">
        <v>1133</v>
      </c>
      <c r="I8" s="250"/>
      <c r="J8" s="251">
        <f t="shared" si="0"/>
        <v>2135</v>
      </c>
      <c r="K8" s="252"/>
      <c r="L8" s="81"/>
    </row>
    <row r="9" spans="1:12" ht="22.5" customHeight="1">
      <c r="A9" s="65"/>
      <c r="B9" s="247"/>
      <c r="C9" s="115" t="s">
        <v>15</v>
      </c>
      <c r="D9" s="249">
        <v>658</v>
      </c>
      <c r="E9" s="250"/>
      <c r="F9" s="251">
        <v>785</v>
      </c>
      <c r="G9" s="252"/>
      <c r="H9" s="249">
        <v>896</v>
      </c>
      <c r="I9" s="250"/>
      <c r="J9" s="251">
        <f t="shared" si="0"/>
        <v>1681</v>
      </c>
      <c r="K9" s="252"/>
      <c r="L9" s="81"/>
    </row>
    <row r="10" spans="1:12" ht="22.5" customHeight="1">
      <c r="A10" s="65"/>
      <c r="B10" s="247"/>
      <c r="C10" s="113" t="s">
        <v>27</v>
      </c>
      <c r="D10" s="88">
        <v>1677</v>
      </c>
      <c r="E10" s="88"/>
      <c r="F10" s="90">
        <v>1881</v>
      </c>
      <c r="G10" s="87"/>
      <c r="H10" s="90">
        <v>2205</v>
      </c>
      <c r="I10" s="86"/>
      <c r="J10" s="89">
        <f t="shared" si="0"/>
        <v>4086</v>
      </c>
      <c r="K10" s="91"/>
      <c r="L10" s="76"/>
    </row>
    <row r="11" spans="1:12" ht="22.5" customHeight="1">
      <c r="A11" s="65"/>
      <c r="B11" s="247"/>
      <c r="C11" s="113" t="s">
        <v>20</v>
      </c>
      <c r="D11" s="88">
        <v>1395</v>
      </c>
      <c r="E11" s="88"/>
      <c r="F11" s="90">
        <v>1458</v>
      </c>
      <c r="G11" s="87"/>
      <c r="H11" s="90">
        <v>1714</v>
      </c>
      <c r="I11" s="86"/>
      <c r="J11" s="89">
        <f t="shared" si="0"/>
        <v>3172</v>
      </c>
      <c r="K11" s="91"/>
      <c r="L11" s="76"/>
    </row>
    <row r="12" spans="1:12" ht="22.5" customHeight="1">
      <c r="A12" s="65"/>
      <c r="B12" s="247"/>
      <c r="C12" s="115" t="s">
        <v>16</v>
      </c>
      <c r="D12" s="249">
        <v>68</v>
      </c>
      <c r="E12" s="250"/>
      <c r="F12" s="251">
        <v>63</v>
      </c>
      <c r="G12" s="252"/>
      <c r="H12" s="249">
        <v>89</v>
      </c>
      <c r="I12" s="250"/>
      <c r="J12" s="251">
        <f t="shared" si="0"/>
        <v>152</v>
      </c>
      <c r="K12" s="252"/>
      <c r="L12" s="81"/>
    </row>
    <row r="13" spans="1:12" ht="22.5" customHeight="1">
      <c r="A13" s="65"/>
      <c r="B13" s="247"/>
      <c r="C13" s="114" t="s">
        <v>21</v>
      </c>
      <c r="D13" s="77">
        <v>603</v>
      </c>
      <c r="E13" s="77"/>
      <c r="F13" s="78">
        <v>649</v>
      </c>
      <c r="G13" s="79"/>
      <c r="H13" s="78">
        <v>764</v>
      </c>
      <c r="I13" s="71"/>
      <c r="J13" s="72">
        <f t="shared" si="0"/>
        <v>1413</v>
      </c>
      <c r="K13" s="80"/>
      <c r="L13" s="76"/>
    </row>
    <row r="14" spans="1:12" ht="22.5" customHeight="1">
      <c r="A14" s="65"/>
      <c r="B14" s="247"/>
      <c r="C14" s="114" t="s">
        <v>22</v>
      </c>
      <c r="D14" s="77">
        <v>974</v>
      </c>
      <c r="E14" s="77"/>
      <c r="F14" s="78">
        <v>1044</v>
      </c>
      <c r="G14" s="79"/>
      <c r="H14" s="78">
        <v>1212</v>
      </c>
      <c r="I14" s="71"/>
      <c r="J14" s="72">
        <f t="shared" si="0"/>
        <v>2256</v>
      </c>
      <c r="K14" s="80"/>
      <c r="L14" s="76"/>
    </row>
    <row r="15" spans="1:12" ht="22.5" customHeight="1">
      <c r="A15" s="65"/>
      <c r="B15" s="247"/>
      <c r="C15" s="114" t="s">
        <v>23</v>
      </c>
      <c r="D15" s="77">
        <v>303</v>
      </c>
      <c r="E15" s="77"/>
      <c r="F15" s="78">
        <v>398</v>
      </c>
      <c r="G15" s="79"/>
      <c r="H15" s="78">
        <v>473</v>
      </c>
      <c r="I15" s="71"/>
      <c r="J15" s="72">
        <f t="shared" si="0"/>
        <v>871</v>
      </c>
      <c r="K15" s="80"/>
      <c r="L15" s="76"/>
    </row>
    <row r="16" spans="1:12" ht="22.5" customHeight="1">
      <c r="A16" s="65"/>
      <c r="B16" s="247"/>
      <c r="C16" s="114" t="s">
        <v>24</v>
      </c>
      <c r="D16" s="77">
        <v>73</v>
      </c>
      <c r="E16" s="77"/>
      <c r="F16" s="78">
        <v>83</v>
      </c>
      <c r="G16" s="79"/>
      <c r="H16" s="78">
        <v>101</v>
      </c>
      <c r="I16" s="71"/>
      <c r="J16" s="72">
        <f t="shared" si="0"/>
        <v>184</v>
      </c>
      <c r="K16" s="80"/>
      <c r="L16" s="76"/>
    </row>
    <row r="17" spans="1:12" ht="22.5" customHeight="1">
      <c r="A17" s="65"/>
      <c r="B17" s="247"/>
      <c r="C17" s="114" t="s">
        <v>25</v>
      </c>
      <c r="D17" s="77">
        <v>4</v>
      </c>
      <c r="E17" s="77"/>
      <c r="F17" s="78">
        <v>2</v>
      </c>
      <c r="G17" s="79"/>
      <c r="H17" s="78">
        <v>4</v>
      </c>
      <c r="I17" s="71"/>
      <c r="J17" s="72">
        <f t="shared" si="0"/>
        <v>6</v>
      </c>
      <c r="K17" s="80"/>
      <c r="L17" s="76"/>
    </row>
    <row r="18" spans="1:12" ht="22.5" customHeight="1">
      <c r="A18" s="65"/>
      <c r="B18" s="247"/>
      <c r="C18" s="114" t="s">
        <v>26</v>
      </c>
      <c r="D18" s="77">
        <v>505</v>
      </c>
      <c r="E18" s="77"/>
      <c r="F18" s="78">
        <v>515</v>
      </c>
      <c r="G18" s="79"/>
      <c r="H18" s="78">
        <v>470</v>
      </c>
      <c r="I18" s="71"/>
      <c r="J18" s="78">
        <f t="shared" si="0"/>
        <v>985</v>
      </c>
      <c r="K18" s="80"/>
      <c r="L18" s="76"/>
    </row>
    <row r="19" spans="1:12" ht="22.5" customHeight="1">
      <c r="A19" s="65"/>
      <c r="B19" s="248"/>
      <c r="C19" s="116" t="s">
        <v>60</v>
      </c>
      <c r="D19" s="95">
        <f>SUM(D6+D7+D10+D11+D13+D14+D15+D16+D17+D18)</f>
        <v>18521</v>
      </c>
      <c r="E19" s="95"/>
      <c r="F19" s="96">
        <f>SUM(F6+F7+F10+F11+F13+F14+F15+F16+F17+F18)</f>
        <v>18848</v>
      </c>
      <c r="G19" s="97"/>
      <c r="H19" s="96">
        <f>SUM(H6+H7+H10+H11+H13+H14+H15+H16+H17+H18)</f>
        <v>22257</v>
      </c>
      <c r="I19" s="98"/>
      <c r="J19" s="96">
        <f>SUM(J6+J7+J10+J11+J13+J14+J15+J16+J17+J18)</f>
        <v>41105</v>
      </c>
      <c r="K19" s="99"/>
      <c r="L19" s="76"/>
    </row>
    <row r="20" spans="1:12" ht="22.5" customHeight="1">
      <c r="A20" s="65"/>
      <c r="B20" s="241" t="s">
        <v>52</v>
      </c>
      <c r="C20" s="113" t="s">
        <v>57</v>
      </c>
      <c r="D20" s="92">
        <v>456</v>
      </c>
      <c r="E20" s="91"/>
      <c r="F20" s="92">
        <v>454</v>
      </c>
      <c r="G20" s="91"/>
      <c r="H20" s="92">
        <v>544</v>
      </c>
      <c r="I20" s="91"/>
      <c r="J20" s="90">
        <f>SUM(F20:I20)</f>
        <v>998</v>
      </c>
      <c r="K20" s="91"/>
      <c r="L20" s="83"/>
    </row>
    <row r="21" spans="1:12" ht="22.5" customHeight="1">
      <c r="A21" s="65"/>
      <c r="B21" s="243"/>
      <c r="C21" s="116" t="s">
        <v>60</v>
      </c>
      <c r="D21" s="100">
        <f>D20</f>
        <v>456</v>
      </c>
      <c r="E21" s="99"/>
      <c r="F21" s="100">
        <f>F20</f>
        <v>454</v>
      </c>
      <c r="G21" s="99"/>
      <c r="H21" s="100">
        <f>H20</f>
        <v>544</v>
      </c>
      <c r="I21" s="99"/>
      <c r="J21" s="101">
        <f>SUM(F21:I21)</f>
        <v>998</v>
      </c>
      <c r="K21" s="99"/>
      <c r="L21" s="83"/>
    </row>
    <row r="22" spans="1:12" ht="22.5" customHeight="1">
      <c r="A22" s="65"/>
      <c r="B22" s="241" t="s">
        <v>53</v>
      </c>
      <c r="C22" s="113" t="s">
        <v>59</v>
      </c>
      <c r="D22" s="92">
        <v>510</v>
      </c>
      <c r="E22" s="91"/>
      <c r="F22" s="92">
        <v>514</v>
      </c>
      <c r="G22" s="91"/>
      <c r="H22" s="92">
        <v>636</v>
      </c>
      <c r="I22" s="91"/>
      <c r="J22" s="90">
        <f>SUM(F22:I22)</f>
        <v>1150</v>
      </c>
      <c r="K22" s="91"/>
      <c r="L22" s="83"/>
    </row>
    <row r="23" spans="1:12" ht="22.5" customHeight="1">
      <c r="A23" s="65"/>
      <c r="B23" s="242"/>
      <c r="C23" s="113" t="s">
        <v>58</v>
      </c>
      <c r="D23" s="92">
        <v>853</v>
      </c>
      <c r="E23" s="91"/>
      <c r="F23" s="93">
        <v>906</v>
      </c>
      <c r="G23" s="91"/>
      <c r="H23" s="93">
        <v>1038</v>
      </c>
      <c r="I23" s="91"/>
      <c r="J23" s="90">
        <f>SUM(F23:I23)</f>
        <v>1944</v>
      </c>
      <c r="K23" s="91"/>
      <c r="L23" s="83"/>
    </row>
    <row r="24" spans="1:12" ht="22.5" customHeight="1">
      <c r="A24" s="65"/>
      <c r="B24" s="243"/>
      <c r="C24" s="116" t="s">
        <v>60</v>
      </c>
      <c r="D24" s="100">
        <f>D22+D23</f>
        <v>1363</v>
      </c>
      <c r="E24" s="99"/>
      <c r="F24" s="100">
        <f>F22+F23</f>
        <v>1420</v>
      </c>
      <c r="G24" s="99"/>
      <c r="H24" s="100">
        <f>H22+H23</f>
        <v>1674</v>
      </c>
      <c r="I24" s="99"/>
      <c r="J24" s="96">
        <f>F24+H24</f>
        <v>3094</v>
      </c>
      <c r="K24" s="99"/>
      <c r="L24" s="83"/>
    </row>
    <row r="25" spans="1:12" ht="22.5" customHeight="1">
      <c r="A25" s="65"/>
      <c r="B25" s="241" t="s">
        <v>54</v>
      </c>
      <c r="C25" s="113" t="s">
        <v>62</v>
      </c>
      <c r="D25" s="92">
        <v>482</v>
      </c>
      <c r="E25" s="91"/>
      <c r="F25" s="92">
        <v>503</v>
      </c>
      <c r="G25" s="91"/>
      <c r="H25" s="92">
        <v>577</v>
      </c>
      <c r="I25" s="91"/>
      <c r="J25" s="94">
        <f>SUM(F25:I25)</f>
        <v>1080</v>
      </c>
      <c r="K25" s="91"/>
      <c r="L25" s="83"/>
    </row>
    <row r="26" spans="1:12" ht="22.5" customHeight="1">
      <c r="A26" s="65"/>
      <c r="B26" s="242"/>
      <c r="C26" s="113" t="s">
        <v>63</v>
      </c>
      <c r="D26" s="92">
        <v>312</v>
      </c>
      <c r="E26" s="91"/>
      <c r="F26" s="92">
        <v>351</v>
      </c>
      <c r="G26" s="91"/>
      <c r="H26" s="92">
        <v>361</v>
      </c>
      <c r="I26" s="91"/>
      <c r="J26" s="90">
        <f>SUM(F26:I26)</f>
        <v>712</v>
      </c>
      <c r="K26" s="91"/>
      <c r="L26" s="83"/>
    </row>
    <row r="27" spans="1:12" ht="22.5" customHeight="1">
      <c r="A27" s="65"/>
      <c r="B27" s="243"/>
      <c r="C27" s="116" t="s">
        <v>60</v>
      </c>
      <c r="D27" s="100">
        <f>D25+D26</f>
        <v>794</v>
      </c>
      <c r="E27" s="99"/>
      <c r="F27" s="100">
        <f>F25+F26</f>
        <v>854</v>
      </c>
      <c r="G27" s="99"/>
      <c r="H27" s="100">
        <f>H25+H26</f>
        <v>938</v>
      </c>
      <c r="I27" s="99"/>
      <c r="J27" s="96">
        <f>F27+H27</f>
        <v>1792</v>
      </c>
      <c r="K27" s="99"/>
      <c r="L27" s="83"/>
    </row>
    <row r="28" spans="1:12" ht="22.5" customHeight="1">
      <c r="A28" s="65"/>
      <c r="B28" s="241" t="s">
        <v>71</v>
      </c>
      <c r="C28" s="113" t="s">
        <v>64</v>
      </c>
      <c r="D28" s="92">
        <v>1135</v>
      </c>
      <c r="E28" s="91"/>
      <c r="F28" s="92">
        <v>1136</v>
      </c>
      <c r="G28" s="91"/>
      <c r="H28" s="92">
        <v>1341</v>
      </c>
      <c r="I28" s="91"/>
      <c r="J28" s="94">
        <f>SUM(F28:I28)</f>
        <v>2477</v>
      </c>
      <c r="K28" s="91"/>
      <c r="L28" s="83"/>
    </row>
    <row r="29" spans="1:12" ht="22.5" customHeight="1">
      <c r="A29" s="65"/>
      <c r="B29" s="242"/>
      <c r="C29" s="113" t="s">
        <v>65</v>
      </c>
      <c r="D29" s="92">
        <v>295</v>
      </c>
      <c r="E29" s="91"/>
      <c r="F29" s="92">
        <v>318</v>
      </c>
      <c r="G29" s="91"/>
      <c r="H29" s="92">
        <v>345</v>
      </c>
      <c r="I29" s="91"/>
      <c r="J29" s="90">
        <f>SUM(F29:I29)</f>
        <v>663</v>
      </c>
      <c r="K29" s="91"/>
      <c r="L29" s="83"/>
    </row>
    <row r="30" spans="1:12" ht="22.5" customHeight="1">
      <c r="A30" s="65"/>
      <c r="B30" s="243"/>
      <c r="C30" s="116" t="s">
        <v>60</v>
      </c>
      <c r="D30" s="100">
        <f>D28+D29</f>
        <v>1430</v>
      </c>
      <c r="E30" s="99"/>
      <c r="F30" s="100">
        <f>F28+F29</f>
        <v>1454</v>
      </c>
      <c r="G30" s="99"/>
      <c r="H30" s="100">
        <f>H28+H29</f>
        <v>1686</v>
      </c>
      <c r="I30" s="99"/>
      <c r="J30" s="96">
        <f>F30+H30</f>
        <v>3140</v>
      </c>
      <c r="K30" s="99"/>
      <c r="L30" s="83"/>
    </row>
    <row r="31" spans="1:12" ht="22.5" customHeight="1">
      <c r="A31" s="65"/>
      <c r="B31" s="241" t="s">
        <v>55</v>
      </c>
      <c r="C31" s="113" t="s">
        <v>66</v>
      </c>
      <c r="D31" s="92">
        <v>469</v>
      </c>
      <c r="E31" s="91"/>
      <c r="F31" s="92">
        <v>488</v>
      </c>
      <c r="G31" s="91"/>
      <c r="H31" s="92">
        <v>611</v>
      </c>
      <c r="I31" s="91"/>
      <c r="J31" s="94">
        <f>SUM(F31:I31)</f>
        <v>1099</v>
      </c>
      <c r="K31" s="91"/>
      <c r="L31" s="83"/>
    </row>
    <row r="32" spans="1:12" ht="22.5" customHeight="1">
      <c r="A32" s="65"/>
      <c r="B32" s="242"/>
      <c r="C32" s="113" t="s">
        <v>68</v>
      </c>
      <c r="D32" s="92">
        <v>322</v>
      </c>
      <c r="E32" s="91"/>
      <c r="F32" s="92">
        <v>374</v>
      </c>
      <c r="G32" s="91"/>
      <c r="H32" s="92">
        <v>427</v>
      </c>
      <c r="I32" s="91"/>
      <c r="J32" s="90">
        <f>SUM(F32:I32)</f>
        <v>801</v>
      </c>
      <c r="K32" s="91"/>
      <c r="L32" s="83"/>
    </row>
    <row r="33" spans="1:12" ht="22.5" customHeight="1">
      <c r="A33" s="65"/>
      <c r="B33" s="243"/>
      <c r="C33" s="116" t="s">
        <v>60</v>
      </c>
      <c r="D33" s="100">
        <f>D31+D32</f>
        <v>791</v>
      </c>
      <c r="E33" s="99"/>
      <c r="F33" s="100">
        <f>F31+F32</f>
        <v>862</v>
      </c>
      <c r="G33" s="99"/>
      <c r="H33" s="100">
        <f>H31+H32</f>
        <v>1038</v>
      </c>
      <c r="I33" s="99"/>
      <c r="J33" s="96">
        <f>F33+H33</f>
        <v>1900</v>
      </c>
      <c r="K33" s="99"/>
      <c r="L33" s="83"/>
    </row>
    <row r="34" spans="1:12" ht="22.5" customHeight="1">
      <c r="A34" s="65"/>
      <c r="B34" s="241" t="s">
        <v>56</v>
      </c>
      <c r="C34" s="113" t="s">
        <v>67</v>
      </c>
      <c r="D34" s="92">
        <v>472</v>
      </c>
      <c r="E34" s="91"/>
      <c r="F34" s="92">
        <v>530</v>
      </c>
      <c r="G34" s="91"/>
      <c r="H34" s="92">
        <v>598</v>
      </c>
      <c r="I34" s="91"/>
      <c r="J34" s="94">
        <f>SUM(F34:I34)</f>
        <v>1128</v>
      </c>
      <c r="K34" s="91"/>
      <c r="L34" s="83"/>
    </row>
    <row r="35" spans="1:12" ht="22.5" customHeight="1">
      <c r="A35" s="65"/>
      <c r="B35" s="242"/>
      <c r="C35" s="113" t="s">
        <v>69</v>
      </c>
      <c r="D35" s="92">
        <v>412</v>
      </c>
      <c r="E35" s="91"/>
      <c r="F35" s="92">
        <v>441</v>
      </c>
      <c r="G35" s="91"/>
      <c r="H35" s="92">
        <v>547</v>
      </c>
      <c r="I35" s="91"/>
      <c r="J35" s="90">
        <f>SUM(F35:I35)</f>
        <v>988</v>
      </c>
      <c r="K35" s="91"/>
      <c r="L35" s="83"/>
    </row>
    <row r="36" spans="1:12" ht="22.5" customHeight="1">
      <c r="A36" s="65"/>
      <c r="B36" s="243"/>
      <c r="C36" s="116" t="s">
        <v>60</v>
      </c>
      <c r="D36" s="100">
        <f>D34+D35</f>
        <v>884</v>
      </c>
      <c r="E36" s="99"/>
      <c r="F36" s="100">
        <f>F34+F35</f>
        <v>971</v>
      </c>
      <c r="G36" s="99"/>
      <c r="H36" s="100">
        <f>H34+H35</f>
        <v>1145</v>
      </c>
      <c r="I36" s="99"/>
      <c r="J36" s="96">
        <f>F36+H36</f>
        <v>2116</v>
      </c>
      <c r="K36" s="99"/>
      <c r="L36" s="83"/>
    </row>
    <row r="37" spans="1:12" ht="33" customHeight="1">
      <c r="A37" s="65"/>
      <c r="B37" s="244" t="s">
        <v>61</v>
      </c>
      <c r="C37" s="245"/>
      <c r="D37" s="239">
        <f>D19+D21+D24+D27+D30+D33+D36</f>
        <v>24239</v>
      </c>
      <c r="E37" s="240"/>
      <c r="F37" s="239">
        <f>F19+F21+F24+F27+F30+F33+F36</f>
        <v>24863</v>
      </c>
      <c r="G37" s="240"/>
      <c r="H37" s="239">
        <f>H19+H21+H24+H27+H30+H33+H36</f>
        <v>29282</v>
      </c>
      <c r="I37" s="240"/>
      <c r="J37" s="239">
        <f>J19+J21+J24+J27+J30+J33+J36</f>
        <v>54145</v>
      </c>
      <c r="K37" s="240"/>
      <c r="L37" s="83"/>
    </row>
    <row r="38" spans="1:12" ht="22.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2:10" ht="22.5" customHeight="1">
      <c r="B39" s="85"/>
      <c r="C39" s="85"/>
      <c r="I39" s="82"/>
      <c r="J39" s="82"/>
    </row>
  </sheetData>
  <sheetProtection/>
  <mergeCells count="32">
    <mergeCell ref="H37:I37"/>
    <mergeCell ref="J37:K37"/>
    <mergeCell ref="B28:B30"/>
    <mergeCell ref="B31:B33"/>
    <mergeCell ref="B34:B36"/>
    <mergeCell ref="B37:C37"/>
    <mergeCell ref="D37:E37"/>
    <mergeCell ref="F37:G37"/>
    <mergeCell ref="B20:B21"/>
    <mergeCell ref="B22:B24"/>
    <mergeCell ref="B25:B27"/>
    <mergeCell ref="B6:B19"/>
    <mergeCell ref="D8:E8"/>
    <mergeCell ref="F8:G8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C1:J1"/>
    <mergeCell ref="C2:K2"/>
    <mergeCell ref="C3:K3"/>
    <mergeCell ref="B5:C5"/>
    <mergeCell ref="D5:E5"/>
    <mergeCell ref="F5:G5"/>
    <mergeCell ref="H5:I5"/>
    <mergeCell ref="J5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3">
      <selection activeCell="G18" sqref="G18:H18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10"/>
      <c r="B1" s="267" t="s">
        <v>49</v>
      </c>
      <c r="C1" s="267"/>
      <c r="D1" s="267"/>
      <c r="E1" s="267"/>
      <c r="F1" s="267"/>
      <c r="G1" s="267"/>
      <c r="H1" s="267"/>
      <c r="I1" s="13"/>
      <c r="J1" s="10"/>
      <c r="K1" s="14"/>
      <c r="L1" s="14"/>
      <c r="M1" s="15"/>
      <c r="N1" s="10"/>
    </row>
    <row r="2" spans="1:14" ht="11.25" customHeight="1">
      <c r="A2" s="10"/>
      <c r="B2" s="266"/>
      <c r="C2" s="266"/>
      <c r="D2" s="266"/>
      <c r="E2" s="266"/>
      <c r="F2" s="266"/>
      <c r="G2" s="266"/>
      <c r="H2" s="266"/>
      <c r="I2" s="11"/>
      <c r="J2" s="10"/>
      <c r="K2" s="14"/>
      <c r="L2" s="14"/>
      <c r="M2" s="15"/>
      <c r="N2" s="10"/>
    </row>
    <row r="3" spans="1:14" ht="22.5" customHeight="1">
      <c r="A3" s="16"/>
      <c r="B3" s="266" t="s">
        <v>0</v>
      </c>
      <c r="C3" s="266"/>
      <c r="D3" s="266"/>
      <c r="E3" s="266"/>
      <c r="F3" s="266"/>
      <c r="G3" s="266"/>
      <c r="H3" s="266"/>
      <c r="I3" s="11"/>
      <c r="J3" s="102" t="s">
        <v>28</v>
      </c>
      <c r="K3" s="103" t="s">
        <v>2</v>
      </c>
      <c r="L3" s="103" t="s">
        <v>3</v>
      </c>
      <c r="M3" s="104" t="s">
        <v>1</v>
      </c>
      <c r="N3" s="10"/>
    </row>
    <row r="4" spans="1:14" ht="22.5" customHeight="1">
      <c r="A4" s="17"/>
      <c r="B4" s="266" t="s">
        <v>79</v>
      </c>
      <c r="C4" s="266"/>
      <c r="D4" s="266"/>
      <c r="E4" s="266"/>
      <c r="F4" s="266"/>
      <c r="G4" s="266"/>
      <c r="H4" s="266"/>
      <c r="I4" s="17"/>
      <c r="J4" s="109" t="s">
        <v>74</v>
      </c>
      <c r="K4" s="44">
        <v>0</v>
      </c>
      <c r="L4" s="44">
        <v>3</v>
      </c>
      <c r="M4" s="60">
        <f>SUM(K4+L4)</f>
        <v>3</v>
      </c>
      <c r="N4" s="10"/>
    </row>
    <row r="5" spans="1:14" ht="22.5" customHeight="1">
      <c r="A5" s="17"/>
      <c r="B5" s="42"/>
      <c r="C5" s="268" t="s">
        <v>4</v>
      </c>
      <c r="D5" s="268"/>
      <c r="E5" s="269" t="s">
        <v>6</v>
      </c>
      <c r="F5" s="269"/>
      <c r="G5" s="261" t="s">
        <v>9</v>
      </c>
      <c r="H5" s="261"/>
      <c r="I5" s="19"/>
      <c r="J5" s="109" t="s">
        <v>73</v>
      </c>
      <c r="K5" s="44">
        <v>7</v>
      </c>
      <c r="L5" s="44">
        <v>36</v>
      </c>
      <c r="M5" s="60">
        <f aca="true" t="shared" si="0" ref="M5:M21">SUM(K5+L5)</f>
        <v>43</v>
      </c>
      <c r="N5" s="10"/>
    </row>
    <row r="6" spans="1:14" ht="22.5" customHeight="1">
      <c r="A6" s="17"/>
      <c r="B6" s="105" t="s">
        <v>11</v>
      </c>
      <c r="C6" s="262" t="s">
        <v>5</v>
      </c>
      <c r="D6" s="262"/>
      <c r="E6" s="263" t="s">
        <v>7</v>
      </c>
      <c r="F6" s="263"/>
      <c r="G6" s="264" t="s">
        <v>10</v>
      </c>
      <c r="H6" s="264"/>
      <c r="I6" s="19"/>
      <c r="J6" s="109" t="s">
        <v>29</v>
      </c>
      <c r="K6" s="44">
        <v>34</v>
      </c>
      <c r="L6" s="44">
        <v>193</v>
      </c>
      <c r="M6" s="60">
        <f t="shared" si="0"/>
        <v>227</v>
      </c>
      <c r="N6" s="10"/>
    </row>
    <row r="7" spans="1:14" ht="22.5" customHeight="1">
      <c r="A7" s="17"/>
      <c r="B7" s="43"/>
      <c r="C7" s="24" t="s">
        <v>8</v>
      </c>
      <c r="D7" s="25" t="s">
        <v>14</v>
      </c>
      <c r="E7" s="46" t="s">
        <v>8</v>
      </c>
      <c r="F7" s="47" t="s">
        <v>14</v>
      </c>
      <c r="G7" s="35" t="s">
        <v>8</v>
      </c>
      <c r="H7" s="36" t="s">
        <v>14</v>
      </c>
      <c r="I7" s="20"/>
      <c r="J7" s="109" t="s">
        <v>30</v>
      </c>
      <c r="K7" s="44">
        <v>203</v>
      </c>
      <c r="L7" s="44">
        <v>644</v>
      </c>
      <c r="M7" s="60">
        <f t="shared" si="0"/>
        <v>847</v>
      </c>
      <c r="N7" s="10"/>
    </row>
    <row r="8" spans="1:14" ht="22.5" customHeight="1">
      <c r="A8" s="17"/>
      <c r="B8" s="117" t="s">
        <v>13</v>
      </c>
      <c r="C8" s="26"/>
      <c r="D8" s="27"/>
      <c r="E8" s="48"/>
      <c r="F8" s="48"/>
      <c r="G8" s="37"/>
      <c r="H8" s="38"/>
      <c r="I8" s="7"/>
      <c r="J8" s="109" t="s">
        <v>31</v>
      </c>
      <c r="K8" s="44">
        <v>598</v>
      </c>
      <c r="L8" s="44">
        <v>1430</v>
      </c>
      <c r="M8" s="60">
        <f t="shared" si="0"/>
        <v>2028</v>
      </c>
      <c r="N8" s="10"/>
    </row>
    <row r="9" spans="1:14" ht="22.5" customHeight="1">
      <c r="A9" s="17"/>
      <c r="B9" s="106">
        <f>C9+E9+G9</f>
        <v>24863</v>
      </c>
      <c r="C9" s="28">
        <v>2838</v>
      </c>
      <c r="D9" s="54">
        <f>SUM(C9/B9)</f>
        <v>0.1141455174355468</v>
      </c>
      <c r="E9" s="49">
        <v>14711</v>
      </c>
      <c r="F9" s="55">
        <f>SUM(E9/B9)</f>
        <v>0.5916824196597353</v>
      </c>
      <c r="G9" s="2">
        <v>7314</v>
      </c>
      <c r="H9" s="56">
        <f>SUM(G9/B9)</f>
        <v>0.29417206290471787</v>
      </c>
      <c r="I9" s="7"/>
      <c r="J9" s="109" t="s">
        <v>32</v>
      </c>
      <c r="K9" s="44">
        <v>1256</v>
      </c>
      <c r="L9" s="44">
        <v>2111</v>
      </c>
      <c r="M9" s="60">
        <f t="shared" si="0"/>
        <v>3367</v>
      </c>
      <c r="N9" s="10"/>
    </row>
    <row r="10" spans="1:14" ht="22.5" customHeight="1">
      <c r="A10" s="17"/>
      <c r="B10" s="118"/>
      <c r="C10" s="29"/>
      <c r="D10" s="30"/>
      <c r="E10" s="50"/>
      <c r="F10" s="50"/>
      <c r="G10" s="3"/>
      <c r="H10" s="3"/>
      <c r="I10" s="21"/>
      <c r="J10" s="109" t="s">
        <v>33</v>
      </c>
      <c r="K10" s="44">
        <v>1700</v>
      </c>
      <c r="L10" s="44">
        <v>2409</v>
      </c>
      <c r="M10" s="60">
        <f t="shared" si="0"/>
        <v>4109</v>
      </c>
      <c r="N10" s="10"/>
    </row>
    <row r="11" spans="1:14" ht="22.5" customHeight="1">
      <c r="A11" s="17"/>
      <c r="B11" s="106" t="s">
        <v>50</v>
      </c>
      <c r="C11" s="31"/>
      <c r="D11" s="32"/>
      <c r="E11" s="51"/>
      <c r="F11" s="51"/>
      <c r="G11" s="39"/>
      <c r="H11" s="1"/>
      <c r="I11" s="7"/>
      <c r="J11" s="109" t="s">
        <v>34</v>
      </c>
      <c r="K11" s="44">
        <v>1800</v>
      </c>
      <c r="L11" s="44">
        <v>2400</v>
      </c>
      <c r="M11" s="60">
        <f t="shared" si="0"/>
        <v>4200</v>
      </c>
      <c r="N11" s="10"/>
    </row>
    <row r="12" spans="1:14" ht="22.5" customHeight="1">
      <c r="A12" s="17"/>
      <c r="B12" s="106">
        <f>C12+E12+G12</f>
        <v>29282</v>
      </c>
      <c r="C12" s="28">
        <v>2749</v>
      </c>
      <c r="D12" s="54">
        <f>SUM(C12/B12)</f>
        <v>0.09388019943992897</v>
      </c>
      <c r="E12" s="49">
        <v>15155</v>
      </c>
      <c r="F12" s="55">
        <f>SUM(E12/B12)</f>
        <v>0.5175534458028823</v>
      </c>
      <c r="G12" s="40">
        <v>11378</v>
      </c>
      <c r="H12" s="56">
        <f>SUM(G12/B12)</f>
        <v>0.3885663547571887</v>
      </c>
      <c r="I12" s="7"/>
      <c r="J12" s="109" t="s">
        <v>35</v>
      </c>
      <c r="K12" s="44">
        <v>1716</v>
      </c>
      <c r="L12" s="44">
        <v>2152</v>
      </c>
      <c r="M12" s="60">
        <f t="shared" si="0"/>
        <v>3868</v>
      </c>
      <c r="N12" s="10"/>
    </row>
    <row r="13" spans="1:14" ht="22.5" customHeight="1">
      <c r="A13" s="17"/>
      <c r="B13" s="118"/>
      <c r="C13" s="29"/>
      <c r="D13" s="30"/>
      <c r="E13" s="50"/>
      <c r="F13" s="50"/>
      <c r="G13" s="3"/>
      <c r="H13" s="3"/>
      <c r="I13" s="21"/>
      <c r="J13" s="110" t="s">
        <v>36</v>
      </c>
      <c r="K13" s="45">
        <v>2693</v>
      </c>
      <c r="L13" s="45">
        <v>2858</v>
      </c>
      <c r="M13" s="61">
        <f t="shared" si="0"/>
        <v>5551</v>
      </c>
      <c r="N13" s="10"/>
    </row>
    <row r="14" spans="1:14" ht="22.5" customHeight="1">
      <c r="A14" s="17"/>
      <c r="B14" s="117" t="s">
        <v>12</v>
      </c>
      <c r="C14" s="26"/>
      <c r="D14" s="27"/>
      <c r="E14" s="48"/>
      <c r="F14" s="48"/>
      <c r="G14" s="37"/>
      <c r="H14" s="38"/>
      <c r="I14" s="7"/>
      <c r="J14" s="110" t="s">
        <v>37</v>
      </c>
      <c r="K14" s="45">
        <v>2137</v>
      </c>
      <c r="L14" s="45">
        <v>2182</v>
      </c>
      <c r="M14" s="61">
        <f t="shared" si="0"/>
        <v>4319</v>
      </c>
      <c r="N14" s="10"/>
    </row>
    <row r="15" spans="1:14" ht="22.5" customHeight="1">
      <c r="A15" s="17"/>
      <c r="B15" s="107">
        <f>C15+E15+G15</f>
        <v>54145</v>
      </c>
      <c r="C15" s="28">
        <f>SUM(C9:C13)</f>
        <v>5587</v>
      </c>
      <c r="D15" s="57">
        <f>SUM(C15/B15)</f>
        <v>0.10318588974051159</v>
      </c>
      <c r="E15" s="52">
        <f>SUM(E9:E13)</f>
        <v>29866</v>
      </c>
      <c r="F15" s="58">
        <f>SUM(E15/B15)</f>
        <v>0.5515929448702558</v>
      </c>
      <c r="G15" s="4">
        <f>SUM(G9:G13)</f>
        <v>18692</v>
      </c>
      <c r="H15" s="59">
        <f>SUM(G15/B15)</f>
        <v>0.34522116538923264</v>
      </c>
      <c r="I15" s="21"/>
      <c r="J15" s="110" t="s">
        <v>38</v>
      </c>
      <c r="K15" s="45">
        <v>1581</v>
      </c>
      <c r="L15" s="45">
        <v>1631</v>
      </c>
      <c r="M15" s="61">
        <f t="shared" si="0"/>
        <v>3212</v>
      </c>
      <c r="N15" s="10"/>
    </row>
    <row r="16" spans="1:14" ht="22.5" customHeight="1">
      <c r="A16" s="10"/>
      <c r="B16" s="119"/>
      <c r="C16" s="33"/>
      <c r="D16" s="34"/>
      <c r="E16" s="53"/>
      <c r="F16" s="53"/>
      <c r="G16" s="5"/>
      <c r="H16" s="41"/>
      <c r="I16" s="22"/>
      <c r="J16" s="110" t="s">
        <v>39</v>
      </c>
      <c r="K16" s="45">
        <v>1301</v>
      </c>
      <c r="L16" s="45">
        <v>1405</v>
      </c>
      <c r="M16" s="61">
        <f t="shared" si="0"/>
        <v>2706</v>
      </c>
      <c r="N16" s="10"/>
    </row>
    <row r="17" spans="1:14" ht="22.5" customHeight="1">
      <c r="A17" s="9"/>
      <c r="B17" s="12"/>
      <c r="C17" s="12"/>
      <c r="D17" s="9"/>
      <c r="E17" s="12"/>
      <c r="F17" s="12"/>
      <c r="G17" s="12"/>
      <c r="H17" s="9"/>
      <c r="I17" s="9"/>
      <c r="J17" s="110" t="s">
        <v>40</v>
      </c>
      <c r="K17" s="45">
        <v>1296</v>
      </c>
      <c r="L17" s="45">
        <v>1381</v>
      </c>
      <c r="M17" s="61">
        <f t="shared" si="0"/>
        <v>2677</v>
      </c>
      <c r="N17" s="9"/>
    </row>
    <row r="18" spans="1:14" ht="22.5" customHeight="1">
      <c r="A18" s="9"/>
      <c r="B18" s="12"/>
      <c r="C18" s="12"/>
      <c r="D18" s="9"/>
      <c r="E18" s="12"/>
      <c r="F18" s="12"/>
      <c r="G18" s="265"/>
      <c r="H18" s="265"/>
      <c r="I18" s="9"/>
      <c r="J18" s="110" t="s">
        <v>41</v>
      </c>
      <c r="K18" s="45">
        <v>1505</v>
      </c>
      <c r="L18" s="45">
        <v>1420</v>
      </c>
      <c r="M18" s="61">
        <f t="shared" si="0"/>
        <v>2925</v>
      </c>
      <c r="N18" s="9"/>
    </row>
    <row r="19" spans="1:14" ht="22.5" customHeight="1">
      <c r="A19" s="9"/>
      <c r="B19" s="12"/>
      <c r="C19" s="12"/>
      <c r="D19" s="9"/>
      <c r="E19" s="12"/>
      <c r="F19" s="12"/>
      <c r="G19" s="12"/>
      <c r="H19" s="9"/>
      <c r="I19" s="9"/>
      <c r="J19" s="110" t="s">
        <v>42</v>
      </c>
      <c r="K19" s="45">
        <v>1180</v>
      </c>
      <c r="L19" s="45">
        <v>1177</v>
      </c>
      <c r="M19" s="61">
        <f t="shared" si="0"/>
        <v>2357</v>
      </c>
      <c r="N19" s="9"/>
    </row>
    <row r="20" spans="1:14" ht="22.5" customHeight="1">
      <c r="A20" s="9"/>
      <c r="B20" s="12"/>
      <c r="C20" s="12"/>
      <c r="D20" s="9"/>
      <c r="E20" s="12"/>
      <c r="F20" s="12"/>
      <c r="G20" s="12"/>
      <c r="H20" s="9"/>
      <c r="I20" s="9"/>
      <c r="J20" s="110" t="s">
        <v>43</v>
      </c>
      <c r="K20" s="45">
        <v>974</v>
      </c>
      <c r="L20" s="45">
        <v>998</v>
      </c>
      <c r="M20" s="61">
        <f t="shared" si="0"/>
        <v>1972</v>
      </c>
      <c r="N20" s="9"/>
    </row>
    <row r="21" spans="1:14" ht="22.5" customHeight="1">
      <c r="A21" s="9"/>
      <c r="B21" s="12"/>
      <c r="C21" s="12"/>
      <c r="D21" s="9"/>
      <c r="E21" s="12"/>
      <c r="F21" s="12"/>
      <c r="G21" s="12"/>
      <c r="H21" s="9"/>
      <c r="I21" s="9"/>
      <c r="J21" s="110" t="s">
        <v>44</v>
      </c>
      <c r="K21" s="45">
        <v>887</v>
      </c>
      <c r="L21" s="45">
        <v>938</v>
      </c>
      <c r="M21" s="61">
        <f t="shared" si="0"/>
        <v>1825</v>
      </c>
      <c r="N21" s="9"/>
    </row>
    <row r="22" spans="1:14" ht="22.5" customHeight="1">
      <c r="A22" s="9"/>
      <c r="B22" s="12"/>
      <c r="C22" s="12"/>
      <c r="D22" s="9"/>
      <c r="E22" s="12"/>
      <c r="F22" s="12"/>
      <c r="G22" s="12"/>
      <c r="H22" s="9"/>
      <c r="I22" s="9"/>
      <c r="J22" s="110" t="s">
        <v>45</v>
      </c>
      <c r="K22" s="45">
        <v>1157</v>
      </c>
      <c r="L22" s="45">
        <v>1165</v>
      </c>
      <c r="M22" s="61">
        <f>SUM(K22:L22)</f>
        <v>2322</v>
      </c>
      <c r="N22" s="9"/>
    </row>
    <row r="23" spans="1:14" ht="22.5" customHeight="1">
      <c r="A23" s="9"/>
      <c r="B23" s="12"/>
      <c r="C23" s="12"/>
      <c r="D23" s="9"/>
      <c r="E23" s="12"/>
      <c r="F23" s="12"/>
      <c r="G23" s="12"/>
      <c r="H23" s="9"/>
      <c r="I23" s="9"/>
      <c r="J23" s="111" t="s">
        <v>72</v>
      </c>
      <c r="K23" s="62">
        <v>1068</v>
      </c>
      <c r="L23" s="62">
        <v>1058</v>
      </c>
      <c r="M23" s="63">
        <f>SUM(K23:L23)</f>
        <v>2126</v>
      </c>
      <c r="N23" s="9"/>
    </row>
    <row r="24" spans="1:14" ht="22.5" customHeight="1">
      <c r="A24" s="9"/>
      <c r="B24" s="12"/>
      <c r="C24" s="12"/>
      <c r="D24" s="9"/>
      <c r="E24" s="12"/>
      <c r="F24" s="12"/>
      <c r="G24" s="12"/>
      <c r="H24" s="9"/>
      <c r="I24" s="9"/>
      <c r="J24" s="111" t="s">
        <v>46</v>
      </c>
      <c r="K24" s="62">
        <v>950</v>
      </c>
      <c r="L24" s="62">
        <v>893</v>
      </c>
      <c r="M24" s="63">
        <f>SUM(K24+L24)</f>
        <v>1843</v>
      </c>
      <c r="N24" s="9"/>
    </row>
    <row r="25" spans="1:14" ht="22.5" customHeight="1">
      <c r="A25" s="9"/>
      <c r="B25" s="12"/>
      <c r="C25" s="12"/>
      <c r="D25" s="9"/>
      <c r="E25" s="12"/>
      <c r="F25" s="12"/>
      <c r="G25" s="12"/>
      <c r="H25" s="9"/>
      <c r="I25" s="9"/>
      <c r="J25" s="111" t="s">
        <v>47</v>
      </c>
      <c r="K25" s="62">
        <v>820</v>
      </c>
      <c r="L25" s="62">
        <v>798</v>
      </c>
      <c r="M25" s="63">
        <f>SUM(K25+L25)</f>
        <v>1618</v>
      </c>
      <c r="N25" s="9"/>
    </row>
    <row r="26" spans="1:14" ht="22.5" customHeight="1">
      <c r="A26" s="9"/>
      <c r="B26" s="12"/>
      <c r="C26" s="12"/>
      <c r="D26" s="9"/>
      <c r="E26" s="12"/>
      <c r="F26" s="12"/>
      <c r="G26" s="12"/>
      <c r="H26" s="9"/>
      <c r="I26" s="9"/>
      <c r="J26" s="112" t="s">
        <v>48</v>
      </c>
      <c r="K26" s="108">
        <f>SUM(K4:K25)</f>
        <v>24863</v>
      </c>
      <c r="L26" s="108">
        <f>SUM(L4:L25)</f>
        <v>29282</v>
      </c>
      <c r="M26" s="108">
        <f>SUM(M4:M25)</f>
        <v>54145</v>
      </c>
      <c r="N26" s="9"/>
    </row>
    <row r="27" spans="1:14" ht="13.5">
      <c r="A27" s="9"/>
      <c r="B27" s="12"/>
      <c r="C27" s="12"/>
      <c r="D27" s="9"/>
      <c r="E27" s="12"/>
      <c r="F27" s="12"/>
      <c r="G27" s="12"/>
      <c r="H27" s="9"/>
      <c r="I27" s="9"/>
      <c r="J27" s="9"/>
      <c r="K27" s="12"/>
      <c r="L27" s="12"/>
      <c r="M27" s="23"/>
      <c r="N27" s="9"/>
    </row>
  </sheetData>
  <sheetProtection/>
  <mergeCells count="11">
    <mergeCell ref="G5:H5"/>
    <mergeCell ref="C6:D6"/>
    <mergeCell ref="E6:F6"/>
    <mergeCell ref="G6:H6"/>
    <mergeCell ref="G18:H18"/>
    <mergeCell ref="B4:H4"/>
    <mergeCell ref="B1:H1"/>
    <mergeCell ref="B2:H2"/>
    <mergeCell ref="B3:H3"/>
    <mergeCell ref="C5:D5"/>
    <mergeCell ref="E5:F5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L39"/>
  <sheetViews>
    <sheetView zoomScalePageLayoutView="0" workbookViewId="0" topLeftCell="A1">
      <pane ySplit="5" topLeftCell="A16" activePane="bottomLeft" state="frozen"/>
      <selection pane="topLeft" activeCell="O21" sqref="O21"/>
      <selection pane="bottomLeft" activeCell="M16" sqref="M16"/>
    </sheetView>
  </sheetViews>
  <sheetFormatPr defaultColWidth="9.00390625" defaultRowHeight="22.5" customHeight="1"/>
  <cols>
    <col min="1" max="1" width="4.625" style="82" customWidth="1"/>
    <col min="2" max="2" width="12.125" style="82" customWidth="1"/>
    <col min="3" max="3" width="13.875" style="84" customWidth="1"/>
    <col min="4" max="4" width="10.625" style="85" customWidth="1"/>
    <col min="5" max="5" width="4.625" style="85" customWidth="1"/>
    <col min="6" max="6" width="10.625" style="85" customWidth="1"/>
    <col min="7" max="7" width="4.625" style="85" customWidth="1"/>
    <col min="8" max="8" width="10.625" style="85" customWidth="1"/>
    <col min="9" max="9" width="4.625" style="85" customWidth="1"/>
    <col min="10" max="10" width="10.375" style="85" customWidth="1"/>
    <col min="11" max="11" width="5.625" style="82" customWidth="1"/>
    <col min="12" max="12" width="4.625" style="82" customWidth="1"/>
    <col min="13" max="13" width="8.625" style="82" customWidth="1"/>
    <col min="14" max="14" width="7.625" style="82" customWidth="1"/>
    <col min="15" max="16384" width="9.00390625" style="82" customWidth="1"/>
  </cols>
  <sheetData>
    <row r="1" spans="1:12" ht="22.5" customHeight="1">
      <c r="A1" s="65"/>
      <c r="B1" s="65"/>
      <c r="C1" s="253" t="s">
        <v>86</v>
      </c>
      <c r="D1" s="253"/>
      <c r="E1" s="253"/>
      <c r="F1" s="253"/>
      <c r="G1" s="253"/>
      <c r="H1" s="253"/>
      <c r="I1" s="253"/>
      <c r="J1" s="253"/>
      <c r="K1" s="65"/>
      <c r="L1" s="65"/>
    </row>
    <row r="2" spans="1:12" ht="22.5" customHeight="1">
      <c r="A2" s="65"/>
      <c r="B2" s="65"/>
      <c r="C2" s="254" t="s">
        <v>0</v>
      </c>
      <c r="D2" s="254"/>
      <c r="E2" s="254"/>
      <c r="F2" s="254"/>
      <c r="G2" s="254"/>
      <c r="H2" s="254"/>
      <c r="I2" s="254"/>
      <c r="J2" s="254"/>
      <c r="K2" s="255"/>
      <c r="L2" s="67"/>
    </row>
    <row r="3" spans="1:12" ht="22.5" customHeight="1">
      <c r="A3" s="65"/>
      <c r="B3" s="65"/>
      <c r="C3" s="254" t="s">
        <v>78</v>
      </c>
      <c r="D3" s="254"/>
      <c r="E3" s="254"/>
      <c r="F3" s="254"/>
      <c r="G3" s="254"/>
      <c r="H3" s="254"/>
      <c r="I3" s="254"/>
      <c r="J3" s="254"/>
      <c r="K3" s="254"/>
      <c r="L3" s="66"/>
    </row>
    <row r="4" spans="1:12" ht="10.5" customHeight="1">
      <c r="A4" s="65"/>
      <c r="B4" s="65"/>
      <c r="C4" s="68"/>
      <c r="D4" s="69"/>
      <c r="E4" s="69"/>
      <c r="F4" s="69"/>
      <c r="G4" s="69"/>
      <c r="H4" s="69"/>
      <c r="I4" s="69"/>
      <c r="J4" s="69"/>
      <c r="K4" s="65"/>
      <c r="L4" s="65"/>
    </row>
    <row r="5" spans="1:12" ht="22.5" customHeight="1">
      <c r="A5" s="65"/>
      <c r="B5" s="256"/>
      <c r="C5" s="257"/>
      <c r="D5" s="258" t="s">
        <v>70</v>
      </c>
      <c r="E5" s="258"/>
      <c r="F5" s="259" t="s">
        <v>2</v>
      </c>
      <c r="G5" s="260"/>
      <c r="H5" s="259" t="s">
        <v>3</v>
      </c>
      <c r="I5" s="258"/>
      <c r="J5" s="259" t="s">
        <v>1</v>
      </c>
      <c r="K5" s="260"/>
      <c r="L5" s="70"/>
    </row>
    <row r="6" spans="1:12" ht="22.5" customHeight="1">
      <c r="A6" s="65"/>
      <c r="B6" s="246" t="s">
        <v>51</v>
      </c>
      <c r="C6" s="114" t="s">
        <v>18</v>
      </c>
      <c r="D6" s="77">
        <v>7521</v>
      </c>
      <c r="E6" s="71"/>
      <c r="F6" s="72">
        <v>7106</v>
      </c>
      <c r="G6" s="73"/>
      <c r="H6" s="72">
        <v>8764</v>
      </c>
      <c r="I6" s="74"/>
      <c r="J6" s="72">
        <f aca="true" t="shared" si="0" ref="J6:J18">F6+H6</f>
        <v>15870</v>
      </c>
      <c r="K6" s="75"/>
      <c r="L6" s="76"/>
    </row>
    <row r="7" spans="1:12" ht="22.5" customHeight="1">
      <c r="A7" s="65"/>
      <c r="B7" s="247"/>
      <c r="C7" s="114" t="s">
        <v>19</v>
      </c>
      <c r="D7" s="77">
        <v>5448</v>
      </c>
      <c r="E7" s="77"/>
      <c r="F7" s="78">
        <v>5703</v>
      </c>
      <c r="G7" s="79"/>
      <c r="H7" s="78">
        <v>6526</v>
      </c>
      <c r="I7" s="71"/>
      <c r="J7" s="72">
        <f t="shared" si="0"/>
        <v>12229</v>
      </c>
      <c r="K7" s="80"/>
      <c r="L7" s="76"/>
    </row>
    <row r="8" spans="1:12" ht="22.5" customHeight="1">
      <c r="A8" s="65"/>
      <c r="B8" s="247"/>
      <c r="C8" s="115" t="s">
        <v>17</v>
      </c>
      <c r="D8" s="249">
        <v>983</v>
      </c>
      <c r="E8" s="250"/>
      <c r="F8" s="251">
        <v>1003</v>
      </c>
      <c r="G8" s="252"/>
      <c r="H8" s="249">
        <v>1129</v>
      </c>
      <c r="I8" s="250"/>
      <c r="J8" s="251">
        <f t="shared" si="0"/>
        <v>2132</v>
      </c>
      <c r="K8" s="252"/>
      <c r="L8" s="81"/>
    </row>
    <row r="9" spans="1:12" ht="22.5" customHeight="1">
      <c r="A9" s="65"/>
      <c r="B9" s="247"/>
      <c r="C9" s="115" t="s">
        <v>15</v>
      </c>
      <c r="D9" s="249">
        <v>658</v>
      </c>
      <c r="E9" s="250"/>
      <c r="F9" s="251">
        <v>785</v>
      </c>
      <c r="G9" s="252"/>
      <c r="H9" s="249">
        <v>891</v>
      </c>
      <c r="I9" s="250"/>
      <c r="J9" s="251">
        <f t="shared" si="0"/>
        <v>1676</v>
      </c>
      <c r="K9" s="252"/>
      <c r="L9" s="81"/>
    </row>
    <row r="10" spans="1:12" ht="22.5" customHeight="1">
      <c r="A10" s="65"/>
      <c r="B10" s="247"/>
      <c r="C10" s="113" t="s">
        <v>27</v>
      </c>
      <c r="D10" s="88">
        <v>1679</v>
      </c>
      <c r="E10" s="88"/>
      <c r="F10" s="90">
        <v>1884</v>
      </c>
      <c r="G10" s="87"/>
      <c r="H10" s="90">
        <v>2206</v>
      </c>
      <c r="I10" s="86"/>
      <c r="J10" s="89">
        <f t="shared" si="0"/>
        <v>4090</v>
      </c>
      <c r="K10" s="91"/>
      <c r="L10" s="76"/>
    </row>
    <row r="11" spans="1:12" ht="22.5" customHeight="1">
      <c r="A11" s="65"/>
      <c r="B11" s="247"/>
      <c r="C11" s="113" t="s">
        <v>20</v>
      </c>
      <c r="D11" s="88">
        <v>1397</v>
      </c>
      <c r="E11" s="88"/>
      <c r="F11" s="90">
        <v>1456</v>
      </c>
      <c r="G11" s="87"/>
      <c r="H11" s="90">
        <v>1709</v>
      </c>
      <c r="I11" s="86"/>
      <c r="J11" s="89">
        <f t="shared" si="0"/>
        <v>3165</v>
      </c>
      <c r="K11" s="91"/>
      <c r="L11" s="76"/>
    </row>
    <row r="12" spans="1:12" ht="22.5" customHeight="1">
      <c r="A12" s="65"/>
      <c r="B12" s="247"/>
      <c r="C12" s="115" t="s">
        <v>16</v>
      </c>
      <c r="D12" s="249">
        <v>67</v>
      </c>
      <c r="E12" s="250"/>
      <c r="F12" s="251">
        <v>63</v>
      </c>
      <c r="G12" s="252"/>
      <c r="H12" s="249">
        <v>88</v>
      </c>
      <c r="I12" s="250"/>
      <c r="J12" s="251">
        <f t="shared" si="0"/>
        <v>151</v>
      </c>
      <c r="K12" s="252"/>
      <c r="L12" s="81"/>
    </row>
    <row r="13" spans="1:12" ht="22.5" customHeight="1">
      <c r="A13" s="65"/>
      <c r="B13" s="247"/>
      <c r="C13" s="114" t="s">
        <v>21</v>
      </c>
      <c r="D13" s="77">
        <v>608</v>
      </c>
      <c r="E13" s="77"/>
      <c r="F13" s="78">
        <v>651</v>
      </c>
      <c r="G13" s="79"/>
      <c r="H13" s="78">
        <v>766</v>
      </c>
      <c r="I13" s="71"/>
      <c r="J13" s="72">
        <f t="shared" si="0"/>
        <v>1417</v>
      </c>
      <c r="K13" s="80"/>
      <c r="L13" s="76"/>
    </row>
    <row r="14" spans="1:12" ht="22.5" customHeight="1">
      <c r="A14" s="65"/>
      <c r="B14" s="247"/>
      <c r="C14" s="114" t="s">
        <v>22</v>
      </c>
      <c r="D14" s="77">
        <v>971</v>
      </c>
      <c r="E14" s="77"/>
      <c r="F14" s="78">
        <v>1043</v>
      </c>
      <c r="G14" s="79"/>
      <c r="H14" s="78">
        <v>1207</v>
      </c>
      <c r="I14" s="71"/>
      <c r="J14" s="72">
        <f t="shared" si="0"/>
        <v>2250</v>
      </c>
      <c r="K14" s="80"/>
      <c r="L14" s="76"/>
    </row>
    <row r="15" spans="1:12" ht="22.5" customHeight="1">
      <c r="A15" s="65"/>
      <c r="B15" s="247"/>
      <c r="C15" s="114" t="s">
        <v>23</v>
      </c>
      <c r="D15" s="77">
        <v>303</v>
      </c>
      <c r="E15" s="77"/>
      <c r="F15" s="78">
        <v>396</v>
      </c>
      <c r="G15" s="79"/>
      <c r="H15" s="78">
        <v>473</v>
      </c>
      <c r="I15" s="71"/>
      <c r="J15" s="72">
        <f t="shared" si="0"/>
        <v>869</v>
      </c>
      <c r="K15" s="80"/>
      <c r="L15" s="76"/>
    </row>
    <row r="16" spans="1:12" ht="22.5" customHeight="1">
      <c r="A16" s="65"/>
      <c r="B16" s="247"/>
      <c r="C16" s="114" t="s">
        <v>24</v>
      </c>
      <c r="D16" s="77">
        <v>73</v>
      </c>
      <c r="E16" s="77"/>
      <c r="F16" s="78">
        <v>83</v>
      </c>
      <c r="G16" s="79"/>
      <c r="H16" s="78">
        <v>101</v>
      </c>
      <c r="I16" s="71"/>
      <c r="J16" s="72">
        <f t="shared" si="0"/>
        <v>184</v>
      </c>
      <c r="K16" s="80"/>
      <c r="L16" s="76"/>
    </row>
    <row r="17" spans="1:12" ht="22.5" customHeight="1">
      <c r="A17" s="65"/>
      <c r="B17" s="247"/>
      <c r="C17" s="114" t="s">
        <v>25</v>
      </c>
      <c r="D17" s="77">
        <v>4</v>
      </c>
      <c r="E17" s="77"/>
      <c r="F17" s="78">
        <v>2</v>
      </c>
      <c r="G17" s="79"/>
      <c r="H17" s="78">
        <v>4</v>
      </c>
      <c r="I17" s="71"/>
      <c r="J17" s="72">
        <f t="shared" si="0"/>
        <v>6</v>
      </c>
      <c r="K17" s="80"/>
      <c r="L17" s="76"/>
    </row>
    <row r="18" spans="1:12" ht="22.5" customHeight="1">
      <c r="A18" s="65"/>
      <c r="B18" s="247"/>
      <c r="C18" s="114" t="s">
        <v>26</v>
      </c>
      <c r="D18" s="77">
        <v>506</v>
      </c>
      <c r="E18" s="77"/>
      <c r="F18" s="78">
        <v>516</v>
      </c>
      <c r="G18" s="79"/>
      <c r="H18" s="78">
        <v>470</v>
      </c>
      <c r="I18" s="71"/>
      <c r="J18" s="78">
        <f t="shared" si="0"/>
        <v>986</v>
      </c>
      <c r="K18" s="80"/>
      <c r="L18" s="76"/>
    </row>
    <row r="19" spans="1:12" ht="22.5" customHeight="1">
      <c r="A19" s="65"/>
      <c r="B19" s="248"/>
      <c r="C19" s="116" t="s">
        <v>60</v>
      </c>
      <c r="D19" s="95">
        <f>SUM(D6+D7+D10+D11+D13+D14+D15+D16+D17+D18)</f>
        <v>18510</v>
      </c>
      <c r="E19" s="95"/>
      <c r="F19" s="96">
        <f>SUM(F6+F7+F10+F11+F13+F14+F15+F16+F17+F18)</f>
        <v>18840</v>
      </c>
      <c r="G19" s="97"/>
      <c r="H19" s="96">
        <f>SUM(H6+H7+H10+H11+H13+H14+H15+H16+H17+H18)</f>
        <v>22226</v>
      </c>
      <c r="I19" s="98"/>
      <c r="J19" s="96">
        <f>SUM(J6+J7+J10+J11+J13+J14+J15+J16+J17+J18)</f>
        <v>41066</v>
      </c>
      <c r="K19" s="99"/>
      <c r="L19" s="76"/>
    </row>
    <row r="20" spans="1:12" ht="22.5" customHeight="1">
      <c r="A20" s="65"/>
      <c r="B20" s="241" t="s">
        <v>52</v>
      </c>
      <c r="C20" s="113" t="s">
        <v>57</v>
      </c>
      <c r="D20" s="92">
        <v>458</v>
      </c>
      <c r="E20" s="91"/>
      <c r="F20" s="92">
        <v>451</v>
      </c>
      <c r="G20" s="91"/>
      <c r="H20" s="92">
        <v>543</v>
      </c>
      <c r="I20" s="91"/>
      <c r="J20" s="90">
        <f>SUM(F20:I20)</f>
        <v>994</v>
      </c>
      <c r="K20" s="91"/>
      <c r="L20" s="83"/>
    </row>
    <row r="21" spans="1:12" ht="22.5" customHeight="1">
      <c r="A21" s="65"/>
      <c r="B21" s="243"/>
      <c r="C21" s="116" t="s">
        <v>60</v>
      </c>
      <c r="D21" s="100">
        <f>D20</f>
        <v>458</v>
      </c>
      <c r="E21" s="99"/>
      <c r="F21" s="100">
        <f>F20</f>
        <v>451</v>
      </c>
      <c r="G21" s="99"/>
      <c r="H21" s="100">
        <f>H20</f>
        <v>543</v>
      </c>
      <c r="I21" s="99"/>
      <c r="J21" s="101">
        <f>SUM(F21:I21)</f>
        <v>994</v>
      </c>
      <c r="K21" s="99"/>
      <c r="L21" s="83"/>
    </row>
    <row r="22" spans="1:12" ht="22.5" customHeight="1">
      <c r="A22" s="65"/>
      <c r="B22" s="241" t="s">
        <v>53</v>
      </c>
      <c r="C22" s="113" t="s">
        <v>59</v>
      </c>
      <c r="D22" s="92">
        <v>510</v>
      </c>
      <c r="E22" s="91"/>
      <c r="F22" s="92">
        <v>512</v>
      </c>
      <c r="G22" s="91"/>
      <c r="H22" s="92">
        <v>636</v>
      </c>
      <c r="I22" s="91"/>
      <c r="J22" s="90">
        <f>SUM(F22:I22)</f>
        <v>1148</v>
      </c>
      <c r="K22" s="91"/>
      <c r="L22" s="83"/>
    </row>
    <row r="23" spans="1:12" ht="22.5" customHeight="1">
      <c r="A23" s="65"/>
      <c r="B23" s="242"/>
      <c r="C23" s="113" t="s">
        <v>58</v>
      </c>
      <c r="D23" s="92">
        <v>851</v>
      </c>
      <c r="E23" s="91"/>
      <c r="F23" s="93">
        <v>907</v>
      </c>
      <c r="G23" s="91"/>
      <c r="H23" s="93">
        <v>1034</v>
      </c>
      <c r="I23" s="91"/>
      <c r="J23" s="90">
        <f>SUM(F23:I23)</f>
        <v>1941</v>
      </c>
      <c r="K23" s="91"/>
      <c r="L23" s="83"/>
    </row>
    <row r="24" spans="1:12" ht="22.5" customHeight="1">
      <c r="A24" s="65"/>
      <c r="B24" s="243"/>
      <c r="C24" s="116" t="s">
        <v>60</v>
      </c>
      <c r="D24" s="100">
        <f>D22+D23</f>
        <v>1361</v>
      </c>
      <c r="E24" s="99"/>
      <c r="F24" s="100">
        <f>F22+F23</f>
        <v>1419</v>
      </c>
      <c r="G24" s="99"/>
      <c r="H24" s="100">
        <f>H22+H23</f>
        <v>1670</v>
      </c>
      <c r="I24" s="99"/>
      <c r="J24" s="96">
        <f>F24+H24</f>
        <v>3089</v>
      </c>
      <c r="K24" s="99"/>
      <c r="L24" s="83"/>
    </row>
    <row r="25" spans="1:12" ht="22.5" customHeight="1">
      <c r="A25" s="65"/>
      <c r="B25" s="241" t="s">
        <v>54</v>
      </c>
      <c r="C25" s="113" t="s">
        <v>62</v>
      </c>
      <c r="D25" s="92">
        <v>482</v>
      </c>
      <c r="E25" s="91"/>
      <c r="F25" s="92">
        <v>505</v>
      </c>
      <c r="G25" s="91"/>
      <c r="H25" s="92">
        <v>577</v>
      </c>
      <c r="I25" s="91"/>
      <c r="J25" s="94">
        <f>SUM(F25:I25)</f>
        <v>1082</v>
      </c>
      <c r="K25" s="91"/>
      <c r="L25" s="83"/>
    </row>
    <row r="26" spans="1:12" ht="22.5" customHeight="1">
      <c r="A26" s="65"/>
      <c r="B26" s="242"/>
      <c r="C26" s="113" t="s">
        <v>63</v>
      </c>
      <c r="D26" s="92">
        <v>311</v>
      </c>
      <c r="E26" s="91"/>
      <c r="F26" s="92">
        <v>350</v>
      </c>
      <c r="G26" s="91"/>
      <c r="H26" s="92">
        <v>358</v>
      </c>
      <c r="I26" s="91"/>
      <c r="J26" s="90">
        <f>SUM(F26:I26)</f>
        <v>708</v>
      </c>
      <c r="K26" s="91"/>
      <c r="L26" s="83"/>
    </row>
    <row r="27" spans="1:12" ht="22.5" customHeight="1">
      <c r="A27" s="65"/>
      <c r="B27" s="243"/>
      <c r="C27" s="116" t="s">
        <v>60</v>
      </c>
      <c r="D27" s="100">
        <f>D25+D26</f>
        <v>793</v>
      </c>
      <c r="E27" s="99"/>
      <c r="F27" s="100">
        <f>F25+F26</f>
        <v>855</v>
      </c>
      <c r="G27" s="99"/>
      <c r="H27" s="100">
        <f>H25+H26</f>
        <v>935</v>
      </c>
      <c r="I27" s="99"/>
      <c r="J27" s="96">
        <f>F27+H27</f>
        <v>1790</v>
      </c>
      <c r="K27" s="99"/>
      <c r="L27" s="83"/>
    </row>
    <row r="28" spans="1:12" ht="22.5" customHeight="1">
      <c r="A28" s="65"/>
      <c r="B28" s="241" t="s">
        <v>71</v>
      </c>
      <c r="C28" s="113" t="s">
        <v>64</v>
      </c>
      <c r="D28" s="92">
        <v>1135</v>
      </c>
      <c r="E28" s="91"/>
      <c r="F28" s="92">
        <v>1133</v>
      </c>
      <c r="G28" s="91"/>
      <c r="H28" s="92">
        <v>1339</v>
      </c>
      <c r="I28" s="91"/>
      <c r="J28" s="94">
        <f>SUM(F28:I28)</f>
        <v>2472</v>
      </c>
      <c r="K28" s="91"/>
      <c r="L28" s="83"/>
    </row>
    <row r="29" spans="1:12" ht="22.5" customHeight="1">
      <c r="A29" s="65"/>
      <c r="B29" s="242"/>
      <c r="C29" s="113" t="s">
        <v>65</v>
      </c>
      <c r="D29" s="92">
        <v>295</v>
      </c>
      <c r="E29" s="91"/>
      <c r="F29" s="92">
        <v>316</v>
      </c>
      <c r="G29" s="91"/>
      <c r="H29" s="92">
        <v>344</v>
      </c>
      <c r="I29" s="91"/>
      <c r="J29" s="90">
        <f>SUM(F29:I29)</f>
        <v>660</v>
      </c>
      <c r="K29" s="91"/>
      <c r="L29" s="83"/>
    </row>
    <row r="30" spans="1:12" ht="22.5" customHeight="1">
      <c r="A30" s="65"/>
      <c r="B30" s="243"/>
      <c r="C30" s="116" t="s">
        <v>60</v>
      </c>
      <c r="D30" s="100">
        <f>D28+D29</f>
        <v>1430</v>
      </c>
      <c r="E30" s="99"/>
      <c r="F30" s="100">
        <f>F28+F29</f>
        <v>1449</v>
      </c>
      <c r="G30" s="99"/>
      <c r="H30" s="100">
        <f>H28+H29</f>
        <v>1683</v>
      </c>
      <c r="I30" s="99"/>
      <c r="J30" s="96">
        <f>F30+H30</f>
        <v>3132</v>
      </c>
      <c r="K30" s="99"/>
      <c r="L30" s="83"/>
    </row>
    <row r="31" spans="1:12" ht="22.5" customHeight="1">
      <c r="A31" s="65"/>
      <c r="B31" s="241" t="s">
        <v>55</v>
      </c>
      <c r="C31" s="113" t="s">
        <v>66</v>
      </c>
      <c r="D31" s="92">
        <v>466</v>
      </c>
      <c r="E31" s="91"/>
      <c r="F31" s="92">
        <v>485</v>
      </c>
      <c r="G31" s="91"/>
      <c r="H31" s="92">
        <v>608</v>
      </c>
      <c r="I31" s="91"/>
      <c r="J31" s="94">
        <f>SUM(F31:I31)</f>
        <v>1093</v>
      </c>
      <c r="K31" s="91"/>
      <c r="L31" s="83"/>
    </row>
    <row r="32" spans="1:12" ht="22.5" customHeight="1">
      <c r="A32" s="65"/>
      <c r="B32" s="242"/>
      <c r="C32" s="113" t="s">
        <v>68</v>
      </c>
      <c r="D32" s="92">
        <v>321</v>
      </c>
      <c r="E32" s="91"/>
      <c r="F32" s="92">
        <v>372</v>
      </c>
      <c r="G32" s="91"/>
      <c r="H32" s="92">
        <v>427</v>
      </c>
      <c r="I32" s="91"/>
      <c r="J32" s="90">
        <f>SUM(F32:I32)</f>
        <v>799</v>
      </c>
      <c r="K32" s="91"/>
      <c r="L32" s="83"/>
    </row>
    <row r="33" spans="1:12" ht="22.5" customHeight="1">
      <c r="A33" s="65"/>
      <c r="B33" s="243"/>
      <c r="C33" s="116" t="s">
        <v>60</v>
      </c>
      <c r="D33" s="100">
        <f>D31+D32</f>
        <v>787</v>
      </c>
      <c r="E33" s="99"/>
      <c r="F33" s="100">
        <f>F31+F32</f>
        <v>857</v>
      </c>
      <c r="G33" s="99"/>
      <c r="H33" s="100">
        <f>H31+H32</f>
        <v>1035</v>
      </c>
      <c r="I33" s="99"/>
      <c r="J33" s="96">
        <f>F33+H33</f>
        <v>1892</v>
      </c>
      <c r="K33" s="99"/>
      <c r="L33" s="83"/>
    </row>
    <row r="34" spans="1:12" ht="22.5" customHeight="1">
      <c r="A34" s="65"/>
      <c r="B34" s="241" t="s">
        <v>56</v>
      </c>
      <c r="C34" s="113" t="s">
        <v>67</v>
      </c>
      <c r="D34" s="92">
        <v>472</v>
      </c>
      <c r="E34" s="91"/>
      <c r="F34" s="92">
        <v>527</v>
      </c>
      <c r="G34" s="91"/>
      <c r="H34" s="92">
        <v>598</v>
      </c>
      <c r="I34" s="91"/>
      <c r="J34" s="94">
        <f>SUM(F34:I34)</f>
        <v>1125</v>
      </c>
      <c r="K34" s="91"/>
      <c r="L34" s="83"/>
    </row>
    <row r="35" spans="1:12" ht="22.5" customHeight="1">
      <c r="A35" s="65"/>
      <c r="B35" s="242"/>
      <c r="C35" s="113" t="s">
        <v>69</v>
      </c>
      <c r="D35" s="92">
        <v>411</v>
      </c>
      <c r="E35" s="91"/>
      <c r="F35" s="92">
        <v>439</v>
      </c>
      <c r="G35" s="91"/>
      <c r="H35" s="92">
        <v>546</v>
      </c>
      <c r="I35" s="91"/>
      <c r="J35" s="90">
        <f>SUM(F35:I35)</f>
        <v>985</v>
      </c>
      <c r="K35" s="91"/>
      <c r="L35" s="83"/>
    </row>
    <row r="36" spans="1:12" ht="22.5" customHeight="1">
      <c r="A36" s="65"/>
      <c r="B36" s="243"/>
      <c r="C36" s="116" t="s">
        <v>60</v>
      </c>
      <c r="D36" s="100">
        <f>D34+D35</f>
        <v>883</v>
      </c>
      <c r="E36" s="99"/>
      <c r="F36" s="100">
        <f>F34+F35</f>
        <v>966</v>
      </c>
      <c r="G36" s="99"/>
      <c r="H36" s="100">
        <f>H34+H35</f>
        <v>1144</v>
      </c>
      <c r="I36" s="99"/>
      <c r="J36" s="96">
        <f>F36+H36</f>
        <v>2110</v>
      </c>
      <c r="K36" s="99"/>
      <c r="L36" s="83"/>
    </row>
    <row r="37" spans="1:12" ht="33" customHeight="1">
      <c r="A37" s="65"/>
      <c r="B37" s="244" t="s">
        <v>61</v>
      </c>
      <c r="C37" s="245"/>
      <c r="D37" s="239">
        <f>D19+D21+D24+D27+D30+D33+D36</f>
        <v>24222</v>
      </c>
      <c r="E37" s="240"/>
      <c r="F37" s="239">
        <f>F19+F21+F24+F27+F30+F33+F36</f>
        <v>24837</v>
      </c>
      <c r="G37" s="240"/>
      <c r="H37" s="239">
        <f>H19+H21+H24+H27+H30+H33+H36</f>
        <v>29236</v>
      </c>
      <c r="I37" s="240"/>
      <c r="J37" s="239">
        <f>J19+J21+J24+J27+J30+J33+J36</f>
        <v>54073</v>
      </c>
      <c r="K37" s="240"/>
      <c r="L37" s="83"/>
    </row>
    <row r="38" spans="1:12" ht="22.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2:10" ht="22.5" customHeight="1">
      <c r="B39" s="85"/>
      <c r="C39" s="85"/>
      <c r="I39" s="82"/>
      <c r="J39" s="82"/>
    </row>
  </sheetData>
  <sheetProtection/>
  <mergeCells count="32">
    <mergeCell ref="H37:I37"/>
    <mergeCell ref="J37:K37"/>
    <mergeCell ref="B28:B30"/>
    <mergeCell ref="B31:B33"/>
    <mergeCell ref="B34:B36"/>
    <mergeCell ref="B37:C37"/>
    <mergeCell ref="D37:E37"/>
    <mergeCell ref="F37:G37"/>
    <mergeCell ref="B20:B21"/>
    <mergeCell ref="B22:B24"/>
    <mergeCell ref="B25:B27"/>
    <mergeCell ref="B6:B19"/>
    <mergeCell ref="D8:E8"/>
    <mergeCell ref="F8:G8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C1:J1"/>
    <mergeCell ref="C2:K2"/>
    <mergeCell ref="C3:K3"/>
    <mergeCell ref="B5:C5"/>
    <mergeCell ref="D5:E5"/>
    <mergeCell ref="F5:G5"/>
    <mergeCell ref="H5:I5"/>
    <mergeCell ref="J5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3">
      <selection activeCell="F20" sqref="F20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10"/>
      <c r="B1" s="267" t="s">
        <v>49</v>
      </c>
      <c r="C1" s="267"/>
      <c r="D1" s="267"/>
      <c r="E1" s="267"/>
      <c r="F1" s="267"/>
      <c r="G1" s="267"/>
      <c r="H1" s="267"/>
      <c r="I1" s="13"/>
      <c r="J1" s="10"/>
      <c r="K1" s="14"/>
      <c r="L1" s="14"/>
      <c r="M1" s="15"/>
      <c r="N1" s="10"/>
    </row>
    <row r="2" spans="1:14" ht="11.25" customHeight="1">
      <c r="A2" s="10"/>
      <c r="B2" s="266"/>
      <c r="C2" s="266"/>
      <c r="D2" s="266"/>
      <c r="E2" s="266"/>
      <c r="F2" s="266"/>
      <c r="G2" s="266"/>
      <c r="H2" s="266"/>
      <c r="I2" s="11"/>
      <c r="J2" s="10"/>
      <c r="K2" s="14"/>
      <c r="L2" s="14"/>
      <c r="M2" s="15"/>
      <c r="N2" s="10"/>
    </row>
    <row r="3" spans="1:14" ht="22.5" customHeight="1">
      <c r="A3" s="16"/>
      <c r="B3" s="266" t="s">
        <v>0</v>
      </c>
      <c r="C3" s="266"/>
      <c r="D3" s="266"/>
      <c r="E3" s="266"/>
      <c r="F3" s="266"/>
      <c r="G3" s="266"/>
      <c r="H3" s="266"/>
      <c r="I3" s="11"/>
      <c r="J3" s="102" t="s">
        <v>28</v>
      </c>
      <c r="K3" s="103" t="s">
        <v>2</v>
      </c>
      <c r="L3" s="103" t="s">
        <v>3</v>
      </c>
      <c r="M3" s="104" t="s">
        <v>1</v>
      </c>
      <c r="N3" s="10"/>
    </row>
    <row r="4" spans="1:14" ht="22.5" customHeight="1">
      <c r="A4" s="17"/>
      <c r="B4" s="266" t="s">
        <v>78</v>
      </c>
      <c r="C4" s="266"/>
      <c r="D4" s="266"/>
      <c r="E4" s="266"/>
      <c r="F4" s="266"/>
      <c r="G4" s="266"/>
      <c r="H4" s="266"/>
      <c r="I4" s="17"/>
      <c r="J4" s="109" t="s">
        <v>74</v>
      </c>
      <c r="K4" s="44">
        <v>0</v>
      </c>
      <c r="L4" s="44">
        <v>3</v>
      </c>
      <c r="M4" s="60">
        <f>SUM(K4+L4)</f>
        <v>3</v>
      </c>
      <c r="N4" s="10"/>
    </row>
    <row r="5" spans="1:14" ht="22.5" customHeight="1">
      <c r="A5" s="17"/>
      <c r="B5" s="42"/>
      <c r="C5" s="268" t="s">
        <v>4</v>
      </c>
      <c r="D5" s="268"/>
      <c r="E5" s="269" t="s">
        <v>6</v>
      </c>
      <c r="F5" s="269"/>
      <c r="G5" s="261" t="s">
        <v>9</v>
      </c>
      <c r="H5" s="261"/>
      <c r="I5" s="19"/>
      <c r="J5" s="109" t="s">
        <v>73</v>
      </c>
      <c r="K5" s="44">
        <v>7</v>
      </c>
      <c r="L5" s="44">
        <v>37</v>
      </c>
      <c r="M5" s="60">
        <f aca="true" t="shared" si="0" ref="M5:M21">SUM(K5+L5)</f>
        <v>44</v>
      </c>
      <c r="N5" s="10"/>
    </row>
    <row r="6" spans="1:14" ht="22.5" customHeight="1">
      <c r="A6" s="17"/>
      <c r="B6" s="105" t="s">
        <v>11</v>
      </c>
      <c r="C6" s="262" t="s">
        <v>5</v>
      </c>
      <c r="D6" s="262"/>
      <c r="E6" s="263" t="s">
        <v>7</v>
      </c>
      <c r="F6" s="263"/>
      <c r="G6" s="264" t="s">
        <v>10</v>
      </c>
      <c r="H6" s="264"/>
      <c r="I6" s="19"/>
      <c r="J6" s="109" t="s">
        <v>29</v>
      </c>
      <c r="K6" s="44">
        <v>36</v>
      </c>
      <c r="L6" s="44">
        <v>192</v>
      </c>
      <c r="M6" s="60">
        <f t="shared" si="0"/>
        <v>228</v>
      </c>
      <c r="N6" s="10"/>
    </row>
    <row r="7" spans="1:14" ht="22.5" customHeight="1">
      <c r="A7" s="17"/>
      <c r="B7" s="43"/>
      <c r="C7" s="24" t="s">
        <v>8</v>
      </c>
      <c r="D7" s="25" t="s">
        <v>14</v>
      </c>
      <c r="E7" s="46" t="s">
        <v>8</v>
      </c>
      <c r="F7" s="47" t="s">
        <v>14</v>
      </c>
      <c r="G7" s="35" t="s">
        <v>8</v>
      </c>
      <c r="H7" s="36" t="s">
        <v>14</v>
      </c>
      <c r="I7" s="20"/>
      <c r="J7" s="109" t="s">
        <v>30</v>
      </c>
      <c r="K7" s="44">
        <v>199</v>
      </c>
      <c r="L7" s="44">
        <v>658</v>
      </c>
      <c r="M7" s="60">
        <f t="shared" si="0"/>
        <v>857</v>
      </c>
      <c r="N7" s="10"/>
    </row>
    <row r="8" spans="1:14" ht="22.5" customHeight="1">
      <c r="A8" s="17"/>
      <c r="B8" s="117" t="s">
        <v>13</v>
      </c>
      <c r="C8" s="26"/>
      <c r="D8" s="27"/>
      <c r="E8" s="48"/>
      <c r="F8" s="48"/>
      <c r="G8" s="37"/>
      <c r="H8" s="38"/>
      <c r="I8" s="7"/>
      <c r="J8" s="109" t="s">
        <v>31</v>
      </c>
      <c r="K8" s="44">
        <v>603</v>
      </c>
      <c r="L8" s="44">
        <v>1418</v>
      </c>
      <c r="M8" s="60">
        <f t="shared" si="0"/>
        <v>2021</v>
      </c>
      <c r="N8" s="10"/>
    </row>
    <row r="9" spans="1:14" ht="22.5" customHeight="1">
      <c r="A9" s="17"/>
      <c r="B9" s="106">
        <f>C9+E9+G9</f>
        <v>24837</v>
      </c>
      <c r="C9" s="28">
        <v>2827</v>
      </c>
      <c r="D9" s="54">
        <f>SUM(C9/B9)</f>
        <v>0.11382212022385957</v>
      </c>
      <c r="E9" s="49">
        <v>14686</v>
      </c>
      <c r="F9" s="55">
        <f>SUM(E9/B9)</f>
        <v>0.591295244997383</v>
      </c>
      <c r="G9" s="2">
        <v>7324</v>
      </c>
      <c r="H9" s="56">
        <f>SUM(G9/B9)</f>
        <v>0.2948826347787575</v>
      </c>
      <c r="I9" s="7"/>
      <c r="J9" s="109" t="s">
        <v>32</v>
      </c>
      <c r="K9" s="44">
        <v>1256</v>
      </c>
      <c r="L9" s="44">
        <v>2107</v>
      </c>
      <c r="M9" s="60">
        <f t="shared" si="0"/>
        <v>3363</v>
      </c>
      <c r="N9" s="10"/>
    </row>
    <row r="10" spans="1:14" ht="22.5" customHeight="1">
      <c r="A10" s="17"/>
      <c r="B10" s="118"/>
      <c r="C10" s="29"/>
      <c r="D10" s="30"/>
      <c r="E10" s="50"/>
      <c r="F10" s="50"/>
      <c r="G10" s="3"/>
      <c r="H10" s="3"/>
      <c r="I10" s="21"/>
      <c r="J10" s="109" t="s">
        <v>33</v>
      </c>
      <c r="K10" s="44">
        <v>1691</v>
      </c>
      <c r="L10" s="44">
        <v>2411</v>
      </c>
      <c r="M10" s="60">
        <f t="shared" si="0"/>
        <v>4102</v>
      </c>
      <c r="N10" s="10"/>
    </row>
    <row r="11" spans="1:14" ht="22.5" customHeight="1">
      <c r="A11" s="17"/>
      <c r="B11" s="106" t="s">
        <v>50</v>
      </c>
      <c r="C11" s="31"/>
      <c r="D11" s="32"/>
      <c r="E11" s="51"/>
      <c r="F11" s="51"/>
      <c r="G11" s="39"/>
      <c r="H11" s="1"/>
      <c r="I11" s="7"/>
      <c r="J11" s="109" t="s">
        <v>34</v>
      </c>
      <c r="K11" s="44">
        <v>1804</v>
      </c>
      <c r="L11" s="44">
        <v>2389</v>
      </c>
      <c r="M11" s="60">
        <f t="shared" si="0"/>
        <v>4193</v>
      </c>
      <c r="N11" s="10"/>
    </row>
    <row r="12" spans="1:14" ht="22.5" customHeight="1">
      <c r="A12" s="17"/>
      <c r="B12" s="106">
        <f>C12+E12+G12</f>
        <v>29236</v>
      </c>
      <c r="C12" s="28">
        <v>2738</v>
      </c>
      <c r="D12" s="54">
        <f>SUM(C12/B12)</f>
        <v>0.09365166233410863</v>
      </c>
      <c r="E12" s="49">
        <v>15111</v>
      </c>
      <c r="F12" s="55">
        <f>SUM(E12/B12)</f>
        <v>0.516862771925024</v>
      </c>
      <c r="G12" s="40">
        <v>11387</v>
      </c>
      <c r="H12" s="56">
        <f>SUM(G12/B12)</f>
        <v>0.3894855657408674</v>
      </c>
      <c r="I12" s="7"/>
      <c r="J12" s="109" t="s">
        <v>35</v>
      </c>
      <c r="K12" s="44">
        <v>1728</v>
      </c>
      <c r="L12" s="44">
        <v>2172</v>
      </c>
      <c r="M12" s="60">
        <f t="shared" si="0"/>
        <v>3900</v>
      </c>
      <c r="N12" s="10"/>
    </row>
    <row r="13" spans="1:14" ht="22.5" customHeight="1">
      <c r="A13" s="17"/>
      <c r="B13" s="118"/>
      <c r="C13" s="29"/>
      <c r="D13" s="30"/>
      <c r="E13" s="50"/>
      <c r="F13" s="50"/>
      <c r="G13" s="3"/>
      <c r="H13" s="3"/>
      <c r="I13" s="21"/>
      <c r="J13" s="110" t="s">
        <v>36</v>
      </c>
      <c r="K13" s="45">
        <v>2685</v>
      </c>
      <c r="L13" s="45">
        <v>2845</v>
      </c>
      <c r="M13" s="61">
        <f t="shared" si="0"/>
        <v>5530</v>
      </c>
      <c r="N13" s="10"/>
    </row>
    <row r="14" spans="1:14" ht="22.5" customHeight="1">
      <c r="A14" s="17"/>
      <c r="B14" s="117" t="s">
        <v>12</v>
      </c>
      <c r="C14" s="26"/>
      <c r="D14" s="27"/>
      <c r="E14" s="48"/>
      <c r="F14" s="48"/>
      <c r="G14" s="37"/>
      <c r="H14" s="38"/>
      <c r="I14" s="7"/>
      <c r="J14" s="110" t="s">
        <v>37</v>
      </c>
      <c r="K14" s="45">
        <v>2136</v>
      </c>
      <c r="L14" s="45">
        <v>2173</v>
      </c>
      <c r="M14" s="61">
        <f t="shared" si="0"/>
        <v>4309</v>
      </c>
      <c r="N14" s="10"/>
    </row>
    <row r="15" spans="1:14" ht="22.5" customHeight="1">
      <c r="A15" s="17"/>
      <c r="B15" s="107">
        <f>C15+E15+G15</f>
        <v>54073</v>
      </c>
      <c r="C15" s="28">
        <f>SUM(C9:C13)</f>
        <v>5565</v>
      </c>
      <c r="D15" s="57">
        <f>SUM(C15/B15)</f>
        <v>0.10291642779205888</v>
      </c>
      <c r="E15" s="52">
        <f>SUM(E9:E13)</f>
        <v>29797</v>
      </c>
      <c r="F15" s="58">
        <f>SUM(E15/B15)</f>
        <v>0.551051356499547</v>
      </c>
      <c r="G15" s="4">
        <f>SUM(G9:G13)</f>
        <v>18711</v>
      </c>
      <c r="H15" s="59">
        <f>SUM(G15/B15)</f>
        <v>0.3460322157083942</v>
      </c>
      <c r="I15" s="21"/>
      <c r="J15" s="110" t="s">
        <v>38</v>
      </c>
      <c r="K15" s="45">
        <v>1575</v>
      </c>
      <c r="L15" s="45">
        <v>1630</v>
      </c>
      <c r="M15" s="61">
        <f t="shared" si="0"/>
        <v>3205</v>
      </c>
      <c r="N15" s="10"/>
    </row>
    <row r="16" spans="1:14" ht="22.5" customHeight="1">
      <c r="A16" s="10"/>
      <c r="B16" s="119"/>
      <c r="C16" s="33"/>
      <c r="D16" s="34"/>
      <c r="E16" s="53"/>
      <c r="F16" s="53"/>
      <c r="G16" s="5"/>
      <c r="H16" s="41"/>
      <c r="I16" s="22"/>
      <c r="J16" s="110" t="s">
        <v>39</v>
      </c>
      <c r="K16" s="45">
        <v>1295</v>
      </c>
      <c r="L16" s="45">
        <v>1392</v>
      </c>
      <c r="M16" s="61">
        <f t="shared" si="0"/>
        <v>2687</v>
      </c>
      <c r="N16" s="10"/>
    </row>
    <row r="17" spans="1:14" ht="22.5" customHeight="1">
      <c r="A17" s="9"/>
      <c r="B17" s="12"/>
      <c r="C17" s="12"/>
      <c r="D17" s="9"/>
      <c r="E17" s="12"/>
      <c r="F17" s="12"/>
      <c r="G17" s="12"/>
      <c r="H17" s="9"/>
      <c r="I17" s="9"/>
      <c r="J17" s="110" t="s">
        <v>40</v>
      </c>
      <c r="K17" s="45">
        <v>1300</v>
      </c>
      <c r="L17" s="45">
        <v>1386</v>
      </c>
      <c r="M17" s="61">
        <f t="shared" si="0"/>
        <v>2686</v>
      </c>
      <c r="N17" s="9"/>
    </row>
    <row r="18" spans="1:14" ht="22.5" customHeight="1">
      <c r="A18" s="9"/>
      <c r="B18" s="12"/>
      <c r="C18" s="12"/>
      <c r="D18" s="9"/>
      <c r="E18" s="12"/>
      <c r="F18" s="12"/>
      <c r="G18" s="265"/>
      <c r="H18" s="265"/>
      <c r="I18" s="9"/>
      <c r="J18" s="110" t="s">
        <v>41</v>
      </c>
      <c r="K18" s="45">
        <v>1503</v>
      </c>
      <c r="L18" s="45">
        <v>1418</v>
      </c>
      <c r="M18" s="61">
        <f t="shared" si="0"/>
        <v>2921</v>
      </c>
      <c r="N18" s="9"/>
    </row>
    <row r="19" spans="1:14" ht="22.5" customHeight="1">
      <c r="A19" s="9"/>
      <c r="B19" s="12"/>
      <c r="C19" s="12"/>
      <c r="D19" s="9"/>
      <c r="E19" s="12"/>
      <c r="F19" s="12"/>
      <c r="G19" s="12"/>
      <c r="H19" s="9"/>
      <c r="I19" s="9"/>
      <c r="J19" s="110" t="s">
        <v>42</v>
      </c>
      <c r="K19" s="45">
        <v>1168</v>
      </c>
      <c r="L19" s="45">
        <v>1165</v>
      </c>
      <c r="M19" s="61">
        <f t="shared" si="0"/>
        <v>2333</v>
      </c>
      <c r="N19" s="9"/>
    </row>
    <row r="20" spans="1:14" ht="22.5" customHeight="1">
      <c r="A20" s="9"/>
      <c r="B20" s="12"/>
      <c r="C20" s="12"/>
      <c r="D20" s="9"/>
      <c r="E20" s="12"/>
      <c r="F20" s="12"/>
      <c r="G20" s="12"/>
      <c r="H20" s="9"/>
      <c r="I20" s="9"/>
      <c r="J20" s="110" t="s">
        <v>43</v>
      </c>
      <c r="K20" s="45">
        <v>972</v>
      </c>
      <c r="L20" s="45">
        <v>1005</v>
      </c>
      <c r="M20" s="61">
        <f t="shared" si="0"/>
        <v>1977</v>
      </c>
      <c r="N20" s="9"/>
    </row>
    <row r="21" spans="1:14" ht="22.5" customHeight="1">
      <c r="A21" s="9"/>
      <c r="B21" s="12"/>
      <c r="C21" s="12"/>
      <c r="D21" s="9"/>
      <c r="E21" s="12"/>
      <c r="F21" s="12"/>
      <c r="G21" s="12"/>
      <c r="H21" s="9"/>
      <c r="I21" s="9"/>
      <c r="J21" s="110" t="s">
        <v>44</v>
      </c>
      <c r="K21" s="45">
        <v>897</v>
      </c>
      <c r="L21" s="45">
        <v>934</v>
      </c>
      <c r="M21" s="61">
        <f t="shared" si="0"/>
        <v>1831</v>
      </c>
      <c r="N21" s="9"/>
    </row>
    <row r="22" spans="1:14" ht="22.5" customHeight="1">
      <c r="A22" s="9"/>
      <c r="B22" s="12"/>
      <c r="C22" s="12"/>
      <c r="D22" s="9"/>
      <c r="E22" s="12"/>
      <c r="F22" s="12"/>
      <c r="G22" s="12"/>
      <c r="H22" s="9"/>
      <c r="I22" s="9"/>
      <c r="J22" s="110" t="s">
        <v>45</v>
      </c>
      <c r="K22" s="45">
        <v>1155</v>
      </c>
      <c r="L22" s="45">
        <v>1163</v>
      </c>
      <c r="M22" s="61">
        <f>SUM(K22:L22)</f>
        <v>2318</v>
      </c>
      <c r="N22" s="9"/>
    </row>
    <row r="23" spans="1:14" ht="22.5" customHeight="1">
      <c r="A23" s="9"/>
      <c r="B23" s="12"/>
      <c r="C23" s="12"/>
      <c r="D23" s="9"/>
      <c r="E23" s="12"/>
      <c r="F23" s="12"/>
      <c r="G23" s="12"/>
      <c r="H23" s="9"/>
      <c r="I23" s="9"/>
      <c r="J23" s="111" t="s">
        <v>72</v>
      </c>
      <c r="K23" s="62">
        <v>1071</v>
      </c>
      <c r="L23" s="62">
        <v>1060</v>
      </c>
      <c r="M23" s="63">
        <f>SUM(K23:L23)</f>
        <v>2131</v>
      </c>
      <c r="N23" s="9"/>
    </row>
    <row r="24" spans="1:14" ht="22.5" customHeight="1">
      <c r="A24" s="9"/>
      <c r="B24" s="12"/>
      <c r="C24" s="12"/>
      <c r="D24" s="9"/>
      <c r="E24" s="12"/>
      <c r="F24" s="12"/>
      <c r="G24" s="12"/>
      <c r="H24" s="9"/>
      <c r="I24" s="9"/>
      <c r="J24" s="111" t="s">
        <v>46</v>
      </c>
      <c r="K24" s="62">
        <v>947</v>
      </c>
      <c r="L24" s="62">
        <v>890</v>
      </c>
      <c r="M24" s="63">
        <f>SUM(K24+L24)</f>
        <v>1837</v>
      </c>
      <c r="N24" s="9"/>
    </row>
    <row r="25" spans="1:14" ht="22.5" customHeight="1">
      <c r="A25" s="9"/>
      <c r="B25" s="12"/>
      <c r="C25" s="12"/>
      <c r="D25" s="9"/>
      <c r="E25" s="12"/>
      <c r="F25" s="12"/>
      <c r="G25" s="12"/>
      <c r="H25" s="9"/>
      <c r="I25" s="9"/>
      <c r="J25" s="111" t="s">
        <v>47</v>
      </c>
      <c r="K25" s="62">
        <v>809</v>
      </c>
      <c r="L25" s="62">
        <v>788</v>
      </c>
      <c r="M25" s="63">
        <f>SUM(K25+L25)</f>
        <v>1597</v>
      </c>
      <c r="N25" s="9"/>
    </row>
    <row r="26" spans="1:14" ht="22.5" customHeight="1">
      <c r="A26" s="9"/>
      <c r="B26" s="12"/>
      <c r="C26" s="12"/>
      <c r="D26" s="9"/>
      <c r="E26" s="12"/>
      <c r="F26" s="12"/>
      <c r="G26" s="12"/>
      <c r="H26" s="9"/>
      <c r="I26" s="9"/>
      <c r="J26" s="112" t="s">
        <v>48</v>
      </c>
      <c r="K26" s="108">
        <f>SUM(K4:K25)</f>
        <v>24837</v>
      </c>
      <c r="L26" s="108">
        <f>SUM(L4:L25)</f>
        <v>29236</v>
      </c>
      <c r="M26" s="108">
        <f>SUM(M4:M25)</f>
        <v>54073</v>
      </c>
      <c r="N26" s="9"/>
    </row>
    <row r="27" spans="1:14" ht="13.5">
      <c r="A27" s="9"/>
      <c r="B27" s="12"/>
      <c r="C27" s="12"/>
      <c r="D27" s="9"/>
      <c r="E27" s="12"/>
      <c r="F27" s="12"/>
      <c r="G27" s="12"/>
      <c r="H27" s="9"/>
      <c r="I27" s="9"/>
      <c r="J27" s="9"/>
      <c r="K27" s="12"/>
      <c r="L27" s="12"/>
      <c r="M27" s="23"/>
      <c r="N27" s="9"/>
    </row>
  </sheetData>
  <sheetProtection/>
  <mergeCells count="11">
    <mergeCell ref="B1:H1"/>
    <mergeCell ref="B2:H2"/>
    <mergeCell ref="B3:H3"/>
    <mergeCell ref="C5:D5"/>
    <mergeCell ref="E5:F5"/>
    <mergeCell ref="G5:H5"/>
    <mergeCell ref="C6:D6"/>
    <mergeCell ref="E6:F6"/>
    <mergeCell ref="G6:H6"/>
    <mergeCell ref="G18:H18"/>
    <mergeCell ref="B4:H4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18" activePane="bottomLeft" state="frozen"/>
      <selection pane="topLeft" activeCell="O21" sqref="O21"/>
      <selection pane="bottomLeft" activeCell="N22" sqref="N22"/>
    </sheetView>
  </sheetViews>
  <sheetFormatPr defaultColWidth="9.00390625" defaultRowHeight="22.5" customHeight="1"/>
  <cols>
    <col min="1" max="1" width="4.625" style="82" customWidth="1"/>
    <col min="2" max="2" width="12.125" style="82" customWidth="1"/>
    <col min="3" max="3" width="13.875" style="84" customWidth="1"/>
    <col min="4" max="4" width="10.625" style="85" customWidth="1"/>
    <col min="5" max="5" width="4.625" style="85" customWidth="1"/>
    <col min="6" max="6" width="10.625" style="85" customWidth="1"/>
    <col min="7" max="7" width="4.625" style="85" customWidth="1"/>
    <col min="8" max="8" width="10.625" style="85" customWidth="1"/>
    <col min="9" max="9" width="4.625" style="85" customWidth="1"/>
    <col min="10" max="10" width="10.375" style="85" customWidth="1"/>
    <col min="11" max="11" width="5.625" style="82" customWidth="1"/>
    <col min="12" max="12" width="4.625" style="82" customWidth="1"/>
    <col min="13" max="13" width="8.625" style="82" customWidth="1"/>
    <col min="14" max="14" width="7.625" style="82" customWidth="1"/>
    <col min="15" max="16384" width="9.00390625" style="82" customWidth="1"/>
  </cols>
  <sheetData>
    <row r="1" spans="1:12" ht="22.5" customHeight="1">
      <c r="A1" s="65"/>
      <c r="B1" s="65"/>
      <c r="C1" s="253" t="s">
        <v>86</v>
      </c>
      <c r="D1" s="253"/>
      <c r="E1" s="253"/>
      <c r="F1" s="253"/>
      <c r="G1" s="253"/>
      <c r="H1" s="253"/>
      <c r="I1" s="253"/>
      <c r="J1" s="253"/>
      <c r="K1" s="65"/>
      <c r="L1" s="65"/>
    </row>
    <row r="2" spans="1:12" ht="22.5" customHeight="1">
      <c r="A2" s="65"/>
      <c r="B2" s="65"/>
      <c r="C2" s="254" t="s">
        <v>0</v>
      </c>
      <c r="D2" s="254"/>
      <c r="E2" s="254"/>
      <c r="F2" s="254"/>
      <c r="G2" s="254"/>
      <c r="H2" s="254"/>
      <c r="I2" s="254"/>
      <c r="J2" s="254"/>
      <c r="K2" s="255"/>
      <c r="L2" s="67"/>
    </row>
    <row r="3" spans="1:12" ht="22.5" customHeight="1">
      <c r="A3" s="65"/>
      <c r="B3" s="65"/>
      <c r="C3" s="254" t="s">
        <v>77</v>
      </c>
      <c r="D3" s="254"/>
      <c r="E3" s="254"/>
      <c r="F3" s="254"/>
      <c r="G3" s="254"/>
      <c r="H3" s="254"/>
      <c r="I3" s="254"/>
      <c r="J3" s="254"/>
      <c r="K3" s="254"/>
      <c r="L3" s="66"/>
    </row>
    <row r="4" spans="1:12" ht="10.5" customHeight="1">
      <c r="A4" s="65"/>
      <c r="B4" s="65"/>
      <c r="C4" s="68"/>
      <c r="D4" s="69"/>
      <c r="E4" s="69"/>
      <c r="F4" s="69"/>
      <c r="G4" s="69"/>
      <c r="H4" s="69"/>
      <c r="I4" s="69"/>
      <c r="J4" s="69"/>
      <c r="K4" s="65"/>
      <c r="L4" s="65"/>
    </row>
    <row r="5" spans="1:12" ht="22.5" customHeight="1">
      <c r="A5" s="65"/>
      <c r="B5" s="256"/>
      <c r="C5" s="257"/>
      <c r="D5" s="258" t="s">
        <v>70</v>
      </c>
      <c r="E5" s="258"/>
      <c r="F5" s="259" t="s">
        <v>2</v>
      </c>
      <c r="G5" s="260"/>
      <c r="H5" s="259" t="s">
        <v>3</v>
      </c>
      <c r="I5" s="258"/>
      <c r="J5" s="259" t="s">
        <v>1</v>
      </c>
      <c r="K5" s="260"/>
      <c r="L5" s="70"/>
    </row>
    <row r="6" spans="1:12" ht="22.5" customHeight="1">
      <c r="A6" s="65"/>
      <c r="B6" s="246" t="s">
        <v>51</v>
      </c>
      <c r="C6" s="114" t="s">
        <v>18</v>
      </c>
      <c r="D6" s="77">
        <v>7515</v>
      </c>
      <c r="E6" s="71"/>
      <c r="F6" s="72">
        <v>7096</v>
      </c>
      <c r="G6" s="73"/>
      <c r="H6" s="72">
        <v>8748</v>
      </c>
      <c r="I6" s="74"/>
      <c r="J6" s="72">
        <f aca="true" t="shared" si="0" ref="J6:J18">F6+H6</f>
        <v>15844</v>
      </c>
      <c r="K6" s="75"/>
      <c r="L6" s="76"/>
    </row>
    <row r="7" spans="1:12" ht="22.5" customHeight="1">
      <c r="A7" s="65"/>
      <c r="B7" s="247"/>
      <c r="C7" s="114" t="s">
        <v>19</v>
      </c>
      <c r="D7" s="77">
        <v>5444</v>
      </c>
      <c r="E7" s="77"/>
      <c r="F7" s="78">
        <v>5703</v>
      </c>
      <c r="G7" s="79"/>
      <c r="H7" s="78">
        <v>6521</v>
      </c>
      <c r="I7" s="71"/>
      <c r="J7" s="72">
        <f t="shared" si="0"/>
        <v>12224</v>
      </c>
      <c r="K7" s="80"/>
      <c r="L7" s="76"/>
    </row>
    <row r="8" spans="1:12" ht="22.5" customHeight="1">
      <c r="A8" s="65"/>
      <c r="B8" s="247"/>
      <c r="C8" s="115" t="s">
        <v>17</v>
      </c>
      <c r="D8" s="249">
        <v>982</v>
      </c>
      <c r="E8" s="250"/>
      <c r="F8" s="251">
        <v>997</v>
      </c>
      <c r="G8" s="252"/>
      <c r="H8" s="249">
        <v>1128</v>
      </c>
      <c r="I8" s="250"/>
      <c r="J8" s="251">
        <f t="shared" si="0"/>
        <v>2125</v>
      </c>
      <c r="K8" s="252"/>
      <c r="L8" s="81"/>
    </row>
    <row r="9" spans="1:12" ht="22.5" customHeight="1">
      <c r="A9" s="65"/>
      <c r="B9" s="247"/>
      <c r="C9" s="115" t="s">
        <v>15</v>
      </c>
      <c r="D9" s="249">
        <v>658</v>
      </c>
      <c r="E9" s="250"/>
      <c r="F9" s="251">
        <v>786</v>
      </c>
      <c r="G9" s="252"/>
      <c r="H9" s="249">
        <v>891</v>
      </c>
      <c r="I9" s="250"/>
      <c r="J9" s="251">
        <f t="shared" si="0"/>
        <v>1677</v>
      </c>
      <c r="K9" s="252"/>
      <c r="L9" s="81"/>
    </row>
    <row r="10" spans="1:12" ht="22.5" customHeight="1">
      <c r="A10" s="65"/>
      <c r="B10" s="247"/>
      <c r="C10" s="113" t="s">
        <v>27</v>
      </c>
      <c r="D10" s="88">
        <v>1686</v>
      </c>
      <c r="E10" s="88"/>
      <c r="F10" s="90">
        <v>1899</v>
      </c>
      <c r="G10" s="87"/>
      <c r="H10" s="90">
        <v>2214</v>
      </c>
      <c r="I10" s="86"/>
      <c r="J10" s="89">
        <f t="shared" si="0"/>
        <v>4113</v>
      </c>
      <c r="K10" s="91"/>
      <c r="L10" s="76"/>
    </row>
    <row r="11" spans="1:12" ht="22.5" customHeight="1">
      <c r="A11" s="65"/>
      <c r="B11" s="247"/>
      <c r="C11" s="113" t="s">
        <v>20</v>
      </c>
      <c r="D11" s="88">
        <v>1396</v>
      </c>
      <c r="E11" s="88"/>
      <c r="F11" s="90">
        <v>1453</v>
      </c>
      <c r="G11" s="87"/>
      <c r="H11" s="90">
        <v>1705</v>
      </c>
      <c r="I11" s="86"/>
      <c r="J11" s="89">
        <f t="shared" si="0"/>
        <v>3158</v>
      </c>
      <c r="K11" s="91"/>
      <c r="L11" s="76"/>
    </row>
    <row r="12" spans="1:12" ht="22.5" customHeight="1">
      <c r="A12" s="65"/>
      <c r="B12" s="247"/>
      <c r="C12" s="115" t="s">
        <v>16</v>
      </c>
      <c r="D12" s="249">
        <v>67</v>
      </c>
      <c r="E12" s="250"/>
      <c r="F12" s="251">
        <v>63</v>
      </c>
      <c r="G12" s="252"/>
      <c r="H12" s="249">
        <v>88</v>
      </c>
      <c r="I12" s="250"/>
      <c r="J12" s="251">
        <f t="shared" si="0"/>
        <v>151</v>
      </c>
      <c r="K12" s="252"/>
      <c r="L12" s="81"/>
    </row>
    <row r="13" spans="1:12" ht="22.5" customHeight="1">
      <c r="A13" s="65"/>
      <c r="B13" s="247"/>
      <c r="C13" s="114" t="s">
        <v>21</v>
      </c>
      <c r="D13" s="77">
        <v>608</v>
      </c>
      <c r="E13" s="77"/>
      <c r="F13" s="78">
        <v>649</v>
      </c>
      <c r="G13" s="79"/>
      <c r="H13" s="78">
        <v>766</v>
      </c>
      <c r="I13" s="71"/>
      <c r="J13" s="72">
        <f t="shared" si="0"/>
        <v>1415</v>
      </c>
      <c r="K13" s="80"/>
      <c r="L13" s="76"/>
    </row>
    <row r="14" spans="1:12" ht="22.5" customHeight="1">
      <c r="A14" s="65"/>
      <c r="B14" s="247"/>
      <c r="C14" s="114" t="s">
        <v>22</v>
      </c>
      <c r="D14" s="77">
        <v>972</v>
      </c>
      <c r="E14" s="77"/>
      <c r="F14" s="78">
        <v>1037</v>
      </c>
      <c r="G14" s="79"/>
      <c r="H14" s="78">
        <v>1207</v>
      </c>
      <c r="I14" s="71"/>
      <c r="J14" s="72">
        <f t="shared" si="0"/>
        <v>2244</v>
      </c>
      <c r="K14" s="80"/>
      <c r="L14" s="76"/>
    </row>
    <row r="15" spans="1:12" ht="22.5" customHeight="1">
      <c r="A15" s="65"/>
      <c r="B15" s="247"/>
      <c r="C15" s="114" t="s">
        <v>23</v>
      </c>
      <c r="D15" s="77">
        <v>302</v>
      </c>
      <c r="E15" s="77"/>
      <c r="F15" s="78">
        <v>395</v>
      </c>
      <c r="G15" s="79"/>
      <c r="H15" s="78">
        <v>473</v>
      </c>
      <c r="I15" s="71"/>
      <c r="J15" s="72">
        <f t="shared" si="0"/>
        <v>868</v>
      </c>
      <c r="K15" s="80"/>
      <c r="L15" s="76"/>
    </row>
    <row r="16" spans="1:12" ht="22.5" customHeight="1">
      <c r="A16" s="65"/>
      <c r="B16" s="247"/>
      <c r="C16" s="114" t="s">
        <v>24</v>
      </c>
      <c r="D16" s="77">
        <v>73</v>
      </c>
      <c r="E16" s="77"/>
      <c r="F16" s="78">
        <v>83</v>
      </c>
      <c r="G16" s="79"/>
      <c r="H16" s="78">
        <v>101</v>
      </c>
      <c r="I16" s="71"/>
      <c r="J16" s="72">
        <f t="shared" si="0"/>
        <v>184</v>
      </c>
      <c r="K16" s="80"/>
      <c r="L16" s="76"/>
    </row>
    <row r="17" spans="1:12" ht="22.5" customHeight="1">
      <c r="A17" s="65"/>
      <c r="B17" s="247"/>
      <c r="C17" s="114" t="s">
        <v>25</v>
      </c>
      <c r="D17" s="77">
        <v>4</v>
      </c>
      <c r="E17" s="77"/>
      <c r="F17" s="78">
        <v>2</v>
      </c>
      <c r="G17" s="79"/>
      <c r="H17" s="78">
        <v>4</v>
      </c>
      <c r="I17" s="71"/>
      <c r="J17" s="72">
        <f t="shared" si="0"/>
        <v>6</v>
      </c>
      <c r="K17" s="80"/>
      <c r="L17" s="76"/>
    </row>
    <row r="18" spans="1:12" ht="22.5" customHeight="1">
      <c r="A18" s="65"/>
      <c r="B18" s="247"/>
      <c r="C18" s="114" t="s">
        <v>26</v>
      </c>
      <c r="D18" s="77">
        <v>505</v>
      </c>
      <c r="E18" s="77"/>
      <c r="F18" s="78">
        <v>514</v>
      </c>
      <c r="G18" s="79"/>
      <c r="H18" s="78">
        <v>470</v>
      </c>
      <c r="I18" s="71"/>
      <c r="J18" s="78">
        <f t="shared" si="0"/>
        <v>984</v>
      </c>
      <c r="K18" s="80"/>
      <c r="L18" s="76"/>
    </row>
    <row r="19" spans="1:12" ht="22.5" customHeight="1">
      <c r="A19" s="65"/>
      <c r="B19" s="248"/>
      <c r="C19" s="116" t="s">
        <v>60</v>
      </c>
      <c r="D19" s="95">
        <f>SUM(D6+D7+D10+D11+D13+D14+D15+D16+D17+D18)</f>
        <v>18505</v>
      </c>
      <c r="E19" s="95"/>
      <c r="F19" s="96">
        <f>SUM(F6+F7+F10+F11+F13+F14+F15+F16+F17+F18)</f>
        <v>18831</v>
      </c>
      <c r="G19" s="97"/>
      <c r="H19" s="96">
        <f>SUM(H6+H7+H10+H11+H13+H14+H15+H16+H17+H18)</f>
        <v>22209</v>
      </c>
      <c r="I19" s="98"/>
      <c r="J19" s="96">
        <f>SUM(J6+J7+J10+J11+J13+J14+J15+J16+J17+J18)</f>
        <v>41040</v>
      </c>
      <c r="K19" s="99"/>
      <c r="L19" s="76"/>
    </row>
    <row r="20" spans="1:12" ht="22.5" customHeight="1">
      <c r="A20" s="65"/>
      <c r="B20" s="241" t="s">
        <v>52</v>
      </c>
      <c r="C20" s="113" t="s">
        <v>57</v>
      </c>
      <c r="D20" s="92">
        <v>455</v>
      </c>
      <c r="E20" s="91"/>
      <c r="F20" s="92">
        <v>449</v>
      </c>
      <c r="G20" s="91"/>
      <c r="H20" s="92">
        <v>542</v>
      </c>
      <c r="I20" s="91"/>
      <c r="J20" s="90">
        <f>SUM(F20:I20)</f>
        <v>991</v>
      </c>
      <c r="K20" s="91"/>
      <c r="L20" s="83"/>
    </row>
    <row r="21" spans="1:12" ht="22.5" customHeight="1">
      <c r="A21" s="65"/>
      <c r="B21" s="243"/>
      <c r="C21" s="116" t="s">
        <v>60</v>
      </c>
      <c r="D21" s="100">
        <f>D20</f>
        <v>455</v>
      </c>
      <c r="E21" s="99"/>
      <c r="F21" s="100">
        <f>F20</f>
        <v>449</v>
      </c>
      <c r="G21" s="99"/>
      <c r="H21" s="100">
        <f>H20</f>
        <v>542</v>
      </c>
      <c r="I21" s="99"/>
      <c r="J21" s="101">
        <f>SUM(F21:I21)</f>
        <v>991</v>
      </c>
      <c r="K21" s="99"/>
      <c r="L21" s="83"/>
    </row>
    <row r="22" spans="1:12" ht="22.5" customHeight="1">
      <c r="A22" s="65"/>
      <c r="B22" s="241" t="s">
        <v>53</v>
      </c>
      <c r="C22" s="113" t="s">
        <v>59</v>
      </c>
      <c r="D22" s="92">
        <v>509</v>
      </c>
      <c r="E22" s="91"/>
      <c r="F22" s="92">
        <v>512</v>
      </c>
      <c r="G22" s="91"/>
      <c r="H22" s="92">
        <v>635</v>
      </c>
      <c r="I22" s="91"/>
      <c r="J22" s="90">
        <f>SUM(F22:I22)</f>
        <v>1147</v>
      </c>
      <c r="K22" s="91"/>
      <c r="L22" s="83"/>
    </row>
    <row r="23" spans="1:12" ht="22.5" customHeight="1">
      <c r="A23" s="65"/>
      <c r="B23" s="242"/>
      <c r="C23" s="113" t="s">
        <v>58</v>
      </c>
      <c r="D23" s="92">
        <v>850</v>
      </c>
      <c r="E23" s="91"/>
      <c r="F23" s="93">
        <v>909</v>
      </c>
      <c r="G23" s="91"/>
      <c r="H23" s="93">
        <v>1033</v>
      </c>
      <c r="I23" s="91"/>
      <c r="J23" s="90">
        <f>SUM(F23:I23)</f>
        <v>1942</v>
      </c>
      <c r="K23" s="91"/>
      <c r="L23" s="83"/>
    </row>
    <row r="24" spans="1:12" ht="22.5" customHeight="1">
      <c r="A24" s="65"/>
      <c r="B24" s="243"/>
      <c r="C24" s="116" t="s">
        <v>60</v>
      </c>
      <c r="D24" s="100">
        <f>D22+D23</f>
        <v>1359</v>
      </c>
      <c r="E24" s="99"/>
      <c r="F24" s="100">
        <f>F22+F23</f>
        <v>1421</v>
      </c>
      <c r="G24" s="99"/>
      <c r="H24" s="100">
        <f>H22+H23</f>
        <v>1668</v>
      </c>
      <c r="I24" s="99"/>
      <c r="J24" s="96">
        <f>F24+H24</f>
        <v>3089</v>
      </c>
      <c r="K24" s="99"/>
      <c r="L24" s="83"/>
    </row>
    <row r="25" spans="1:12" ht="22.5" customHeight="1">
      <c r="A25" s="65"/>
      <c r="B25" s="241" t="s">
        <v>54</v>
      </c>
      <c r="C25" s="113" t="s">
        <v>62</v>
      </c>
      <c r="D25" s="92">
        <v>481</v>
      </c>
      <c r="E25" s="91"/>
      <c r="F25" s="92">
        <v>504</v>
      </c>
      <c r="G25" s="91"/>
      <c r="H25" s="92">
        <v>576</v>
      </c>
      <c r="I25" s="91"/>
      <c r="J25" s="94">
        <f>SUM(F25:I25)</f>
        <v>1080</v>
      </c>
      <c r="K25" s="91"/>
      <c r="L25" s="83"/>
    </row>
    <row r="26" spans="1:12" ht="22.5" customHeight="1">
      <c r="A26" s="65"/>
      <c r="B26" s="242"/>
      <c r="C26" s="113" t="s">
        <v>63</v>
      </c>
      <c r="D26" s="92">
        <v>308</v>
      </c>
      <c r="E26" s="91"/>
      <c r="F26" s="92">
        <v>345</v>
      </c>
      <c r="G26" s="91"/>
      <c r="H26" s="92">
        <v>352</v>
      </c>
      <c r="I26" s="91"/>
      <c r="J26" s="90">
        <f>SUM(F26:I26)</f>
        <v>697</v>
      </c>
      <c r="K26" s="91"/>
      <c r="L26" s="83"/>
    </row>
    <row r="27" spans="1:12" ht="22.5" customHeight="1">
      <c r="A27" s="65"/>
      <c r="B27" s="243"/>
      <c r="C27" s="116" t="s">
        <v>60</v>
      </c>
      <c r="D27" s="100">
        <f>D25+D26</f>
        <v>789</v>
      </c>
      <c r="E27" s="99"/>
      <c r="F27" s="100">
        <f>F25+F26</f>
        <v>849</v>
      </c>
      <c r="G27" s="99"/>
      <c r="H27" s="100">
        <f>H25+H26</f>
        <v>928</v>
      </c>
      <c r="I27" s="99"/>
      <c r="J27" s="96">
        <f>F27+H27</f>
        <v>1777</v>
      </c>
      <c r="K27" s="99"/>
      <c r="L27" s="83"/>
    </row>
    <row r="28" spans="1:12" ht="22.5" customHeight="1">
      <c r="A28" s="65"/>
      <c r="B28" s="241" t="s">
        <v>71</v>
      </c>
      <c r="C28" s="113" t="s">
        <v>64</v>
      </c>
      <c r="D28" s="92">
        <v>1132</v>
      </c>
      <c r="E28" s="91"/>
      <c r="F28" s="92">
        <v>1130</v>
      </c>
      <c r="G28" s="91"/>
      <c r="H28" s="92">
        <v>1331</v>
      </c>
      <c r="I28" s="91"/>
      <c r="J28" s="94">
        <f>SUM(F28:I28)</f>
        <v>2461</v>
      </c>
      <c r="K28" s="91"/>
      <c r="L28" s="83"/>
    </row>
    <row r="29" spans="1:12" ht="22.5" customHeight="1">
      <c r="A29" s="65"/>
      <c r="B29" s="242"/>
      <c r="C29" s="113" t="s">
        <v>65</v>
      </c>
      <c r="D29" s="92">
        <v>295</v>
      </c>
      <c r="E29" s="91"/>
      <c r="F29" s="92">
        <v>317</v>
      </c>
      <c r="G29" s="91"/>
      <c r="H29" s="92">
        <v>345</v>
      </c>
      <c r="I29" s="91"/>
      <c r="J29" s="90">
        <f>SUM(F29:I29)</f>
        <v>662</v>
      </c>
      <c r="K29" s="91"/>
      <c r="L29" s="83"/>
    </row>
    <row r="30" spans="1:12" ht="22.5" customHeight="1">
      <c r="A30" s="65"/>
      <c r="B30" s="243"/>
      <c r="C30" s="116" t="s">
        <v>60</v>
      </c>
      <c r="D30" s="100">
        <f>D28+D29</f>
        <v>1427</v>
      </c>
      <c r="E30" s="99"/>
      <c r="F30" s="100">
        <f>F28+F29</f>
        <v>1447</v>
      </c>
      <c r="G30" s="99"/>
      <c r="H30" s="100">
        <f>H28+H29</f>
        <v>1676</v>
      </c>
      <c r="I30" s="99"/>
      <c r="J30" s="96">
        <f>F30+H30</f>
        <v>3123</v>
      </c>
      <c r="K30" s="99"/>
      <c r="L30" s="83"/>
    </row>
    <row r="31" spans="1:12" ht="22.5" customHeight="1">
      <c r="A31" s="65"/>
      <c r="B31" s="241" t="s">
        <v>55</v>
      </c>
      <c r="C31" s="113" t="s">
        <v>66</v>
      </c>
      <c r="D31" s="92">
        <v>466</v>
      </c>
      <c r="E31" s="91"/>
      <c r="F31" s="92">
        <v>481</v>
      </c>
      <c r="G31" s="91"/>
      <c r="H31" s="92">
        <v>606</v>
      </c>
      <c r="I31" s="91"/>
      <c r="J31" s="94">
        <f>SUM(F31:I31)</f>
        <v>1087</v>
      </c>
      <c r="K31" s="91"/>
      <c r="L31" s="83"/>
    </row>
    <row r="32" spans="1:12" ht="22.5" customHeight="1">
      <c r="A32" s="65"/>
      <c r="B32" s="242"/>
      <c r="C32" s="113" t="s">
        <v>68</v>
      </c>
      <c r="D32" s="92">
        <v>321</v>
      </c>
      <c r="E32" s="91"/>
      <c r="F32" s="92">
        <v>371</v>
      </c>
      <c r="G32" s="91"/>
      <c r="H32" s="92">
        <v>427</v>
      </c>
      <c r="I32" s="91"/>
      <c r="J32" s="90">
        <f>SUM(F32:I32)</f>
        <v>798</v>
      </c>
      <c r="K32" s="91"/>
      <c r="L32" s="83"/>
    </row>
    <row r="33" spans="1:12" ht="22.5" customHeight="1">
      <c r="A33" s="65"/>
      <c r="B33" s="243"/>
      <c r="C33" s="116" t="s">
        <v>60</v>
      </c>
      <c r="D33" s="100">
        <f>D31+D32</f>
        <v>787</v>
      </c>
      <c r="E33" s="99"/>
      <c r="F33" s="100">
        <f>F31+F32</f>
        <v>852</v>
      </c>
      <c r="G33" s="99"/>
      <c r="H33" s="100">
        <f>H31+H32</f>
        <v>1033</v>
      </c>
      <c r="I33" s="99"/>
      <c r="J33" s="96">
        <f>F33+H33</f>
        <v>1885</v>
      </c>
      <c r="K33" s="99"/>
      <c r="L33" s="83"/>
    </row>
    <row r="34" spans="1:12" ht="22.5" customHeight="1">
      <c r="A34" s="65"/>
      <c r="B34" s="241" t="s">
        <v>56</v>
      </c>
      <c r="C34" s="113" t="s">
        <v>67</v>
      </c>
      <c r="D34" s="92">
        <v>472</v>
      </c>
      <c r="E34" s="91"/>
      <c r="F34" s="92">
        <v>523</v>
      </c>
      <c r="G34" s="91"/>
      <c r="H34" s="92">
        <v>597</v>
      </c>
      <c r="I34" s="91"/>
      <c r="J34" s="94">
        <f>SUM(F34:I34)</f>
        <v>1120</v>
      </c>
      <c r="K34" s="91"/>
      <c r="L34" s="83"/>
    </row>
    <row r="35" spans="1:12" ht="22.5" customHeight="1">
      <c r="A35" s="65"/>
      <c r="B35" s="242"/>
      <c r="C35" s="113" t="s">
        <v>69</v>
      </c>
      <c r="D35" s="92">
        <v>411</v>
      </c>
      <c r="E35" s="91"/>
      <c r="F35" s="92">
        <v>439</v>
      </c>
      <c r="G35" s="91"/>
      <c r="H35" s="92">
        <v>546</v>
      </c>
      <c r="I35" s="91"/>
      <c r="J35" s="90">
        <f>SUM(F35:I35)</f>
        <v>985</v>
      </c>
      <c r="K35" s="91"/>
      <c r="L35" s="83"/>
    </row>
    <row r="36" spans="1:12" ht="22.5" customHeight="1">
      <c r="A36" s="65"/>
      <c r="B36" s="243"/>
      <c r="C36" s="116" t="s">
        <v>60</v>
      </c>
      <c r="D36" s="100">
        <f>D34+D35</f>
        <v>883</v>
      </c>
      <c r="E36" s="99"/>
      <c r="F36" s="100">
        <f>F34+F35</f>
        <v>962</v>
      </c>
      <c r="G36" s="99"/>
      <c r="H36" s="100">
        <f>H34+H35</f>
        <v>1143</v>
      </c>
      <c r="I36" s="99"/>
      <c r="J36" s="96">
        <f>F36+H36</f>
        <v>2105</v>
      </c>
      <c r="K36" s="99"/>
      <c r="L36" s="83"/>
    </row>
    <row r="37" spans="1:12" ht="33" customHeight="1">
      <c r="A37" s="65"/>
      <c r="B37" s="244" t="s">
        <v>61</v>
      </c>
      <c r="C37" s="245"/>
      <c r="D37" s="239">
        <f>D19+D21+D24+D27+D30+D33+D36</f>
        <v>24205</v>
      </c>
      <c r="E37" s="240"/>
      <c r="F37" s="239">
        <f>F19+F21+F24+F27+F30+F33+F36</f>
        <v>24811</v>
      </c>
      <c r="G37" s="240"/>
      <c r="H37" s="239">
        <f>H19+H21+H24+H27+H30+H33+H36</f>
        <v>29199</v>
      </c>
      <c r="I37" s="240"/>
      <c r="J37" s="239">
        <f>J19+J21+J24+J27+J30+J33+J36</f>
        <v>54010</v>
      </c>
      <c r="K37" s="240"/>
      <c r="L37" s="83"/>
    </row>
    <row r="38" spans="1:12" ht="22.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2:10" ht="22.5" customHeight="1">
      <c r="B39" s="85"/>
      <c r="C39" s="85"/>
      <c r="I39" s="82"/>
      <c r="J39" s="82"/>
    </row>
  </sheetData>
  <sheetProtection/>
  <mergeCells count="32">
    <mergeCell ref="C1:J1"/>
    <mergeCell ref="C2:K2"/>
    <mergeCell ref="C3:K3"/>
    <mergeCell ref="B5:C5"/>
    <mergeCell ref="D5:E5"/>
    <mergeCell ref="F5:G5"/>
    <mergeCell ref="H5:I5"/>
    <mergeCell ref="J5:K5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B20:B21"/>
    <mergeCell ref="B22:B24"/>
    <mergeCell ref="B25:B27"/>
    <mergeCell ref="B6:B19"/>
    <mergeCell ref="D8:E8"/>
    <mergeCell ref="F8:G8"/>
    <mergeCell ref="H37:I37"/>
    <mergeCell ref="J37:K37"/>
    <mergeCell ref="B28:B30"/>
    <mergeCell ref="B31:B33"/>
    <mergeCell ref="B34:B36"/>
    <mergeCell ref="B37:C37"/>
    <mergeCell ref="D37:E37"/>
    <mergeCell ref="F37:G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3">
      <selection activeCell="G18" sqref="G18:H18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10"/>
      <c r="B1" s="267" t="s">
        <v>49</v>
      </c>
      <c r="C1" s="267"/>
      <c r="D1" s="267"/>
      <c r="E1" s="267"/>
      <c r="F1" s="267"/>
      <c r="G1" s="267"/>
      <c r="H1" s="267"/>
      <c r="I1" s="13"/>
      <c r="J1" s="10"/>
      <c r="K1" s="14"/>
      <c r="L1" s="14"/>
      <c r="M1" s="15"/>
      <c r="N1" s="10"/>
    </row>
    <row r="2" spans="1:14" ht="11.25" customHeight="1">
      <c r="A2" s="10"/>
      <c r="B2" s="266"/>
      <c r="C2" s="266"/>
      <c r="D2" s="266"/>
      <c r="E2" s="266"/>
      <c r="F2" s="266"/>
      <c r="G2" s="266"/>
      <c r="H2" s="266"/>
      <c r="I2" s="11"/>
      <c r="J2" s="10"/>
      <c r="K2" s="14"/>
      <c r="L2" s="14"/>
      <c r="M2" s="15"/>
      <c r="N2" s="10"/>
    </row>
    <row r="3" spans="1:14" ht="22.5" customHeight="1">
      <c r="A3" s="16"/>
      <c r="B3" s="266" t="s">
        <v>0</v>
      </c>
      <c r="C3" s="266"/>
      <c r="D3" s="266"/>
      <c r="E3" s="266"/>
      <c r="F3" s="266"/>
      <c r="G3" s="266"/>
      <c r="H3" s="266"/>
      <c r="I3" s="11"/>
      <c r="J3" s="102" t="s">
        <v>28</v>
      </c>
      <c r="K3" s="103" t="s">
        <v>2</v>
      </c>
      <c r="L3" s="103" t="s">
        <v>3</v>
      </c>
      <c r="M3" s="104" t="s">
        <v>1</v>
      </c>
      <c r="N3" s="10"/>
    </row>
    <row r="4" spans="1:14" ht="22.5" customHeight="1">
      <c r="A4" s="17"/>
      <c r="B4" s="266" t="s">
        <v>77</v>
      </c>
      <c r="C4" s="266"/>
      <c r="D4" s="266"/>
      <c r="E4" s="266"/>
      <c r="F4" s="266"/>
      <c r="G4" s="266"/>
      <c r="H4" s="266"/>
      <c r="I4" s="17"/>
      <c r="J4" s="109" t="s">
        <v>74</v>
      </c>
      <c r="K4" s="44">
        <v>0</v>
      </c>
      <c r="L4" s="44">
        <v>3</v>
      </c>
      <c r="M4" s="60">
        <f>SUM(K4+L4)</f>
        <v>3</v>
      </c>
      <c r="N4" s="10"/>
    </row>
    <row r="5" spans="1:14" ht="22.5" customHeight="1">
      <c r="A5" s="17"/>
      <c r="B5" s="42"/>
      <c r="C5" s="268" t="s">
        <v>4</v>
      </c>
      <c r="D5" s="268"/>
      <c r="E5" s="269" t="s">
        <v>6</v>
      </c>
      <c r="F5" s="269"/>
      <c r="G5" s="261" t="s">
        <v>9</v>
      </c>
      <c r="H5" s="261"/>
      <c r="I5" s="19"/>
      <c r="J5" s="109" t="s">
        <v>73</v>
      </c>
      <c r="K5" s="44">
        <v>7</v>
      </c>
      <c r="L5" s="44">
        <v>38</v>
      </c>
      <c r="M5" s="60">
        <f aca="true" t="shared" si="0" ref="M5:M21">SUM(K5+L5)</f>
        <v>45</v>
      </c>
      <c r="N5" s="10"/>
    </row>
    <row r="6" spans="1:14" ht="22.5" customHeight="1">
      <c r="A6" s="17"/>
      <c r="B6" s="105" t="s">
        <v>11</v>
      </c>
      <c r="C6" s="262" t="s">
        <v>5</v>
      </c>
      <c r="D6" s="262"/>
      <c r="E6" s="263" t="s">
        <v>7</v>
      </c>
      <c r="F6" s="263"/>
      <c r="G6" s="264" t="s">
        <v>10</v>
      </c>
      <c r="H6" s="264"/>
      <c r="I6" s="19"/>
      <c r="J6" s="109" t="s">
        <v>29</v>
      </c>
      <c r="K6" s="44">
        <v>35</v>
      </c>
      <c r="L6" s="44">
        <v>187</v>
      </c>
      <c r="M6" s="60">
        <f t="shared" si="0"/>
        <v>222</v>
      </c>
      <c r="N6" s="10"/>
    </row>
    <row r="7" spans="1:14" ht="22.5" customHeight="1">
      <c r="A7" s="17"/>
      <c r="B7" s="43"/>
      <c r="C7" s="24" t="s">
        <v>8</v>
      </c>
      <c r="D7" s="25" t="s">
        <v>14</v>
      </c>
      <c r="E7" s="46" t="s">
        <v>8</v>
      </c>
      <c r="F7" s="47" t="s">
        <v>14</v>
      </c>
      <c r="G7" s="35" t="s">
        <v>8</v>
      </c>
      <c r="H7" s="36" t="s">
        <v>14</v>
      </c>
      <c r="I7" s="20"/>
      <c r="J7" s="109" t="s">
        <v>30</v>
      </c>
      <c r="K7" s="44">
        <v>196</v>
      </c>
      <c r="L7" s="44">
        <v>660</v>
      </c>
      <c r="M7" s="60">
        <f t="shared" si="0"/>
        <v>856</v>
      </c>
      <c r="N7" s="10"/>
    </row>
    <row r="8" spans="1:14" ht="22.5" customHeight="1">
      <c r="A8" s="17"/>
      <c r="B8" s="117" t="s">
        <v>13</v>
      </c>
      <c r="C8" s="26"/>
      <c r="D8" s="27"/>
      <c r="E8" s="48"/>
      <c r="F8" s="48"/>
      <c r="G8" s="37"/>
      <c r="H8" s="38"/>
      <c r="I8" s="7"/>
      <c r="J8" s="109" t="s">
        <v>31</v>
      </c>
      <c r="K8" s="44">
        <v>599</v>
      </c>
      <c r="L8" s="44">
        <v>1416</v>
      </c>
      <c r="M8" s="60">
        <f t="shared" si="0"/>
        <v>2015</v>
      </c>
      <c r="N8" s="10"/>
    </row>
    <row r="9" spans="1:14" ht="22.5" customHeight="1">
      <c r="A9" s="17"/>
      <c r="B9" s="106">
        <f>C9+E9+G9</f>
        <v>24811</v>
      </c>
      <c r="C9" s="28">
        <v>2814</v>
      </c>
      <c r="D9" s="54">
        <f>SUM(C9/B9)</f>
        <v>0.11341743581475958</v>
      </c>
      <c r="E9" s="49">
        <v>14675</v>
      </c>
      <c r="F9" s="55">
        <f>SUM(E9/B9)</f>
        <v>0.5914715247269356</v>
      </c>
      <c r="G9" s="2">
        <v>7322</v>
      </c>
      <c r="H9" s="56">
        <f>SUM(G9/B9)</f>
        <v>0.2951110394583048</v>
      </c>
      <c r="I9" s="7"/>
      <c r="J9" s="109" t="s">
        <v>32</v>
      </c>
      <c r="K9" s="44">
        <v>1260</v>
      </c>
      <c r="L9" s="44">
        <v>2108</v>
      </c>
      <c r="M9" s="60">
        <f t="shared" si="0"/>
        <v>3368</v>
      </c>
      <c r="N9" s="10"/>
    </row>
    <row r="10" spans="1:14" ht="22.5" customHeight="1">
      <c r="A10" s="17"/>
      <c r="B10" s="118"/>
      <c r="C10" s="29"/>
      <c r="D10" s="30"/>
      <c r="E10" s="50"/>
      <c r="F10" s="50"/>
      <c r="G10" s="3"/>
      <c r="H10" s="3"/>
      <c r="I10" s="21"/>
      <c r="J10" s="109" t="s">
        <v>33</v>
      </c>
      <c r="K10" s="44">
        <v>1685</v>
      </c>
      <c r="L10" s="44">
        <v>2408</v>
      </c>
      <c r="M10" s="60">
        <f t="shared" si="0"/>
        <v>4093</v>
      </c>
      <c r="N10" s="10"/>
    </row>
    <row r="11" spans="1:14" ht="22.5" customHeight="1">
      <c r="A11" s="17"/>
      <c r="B11" s="106" t="s">
        <v>50</v>
      </c>
      <c r="C11" s="31"/>
      <c r="D11" s="32"/>
      <c r="E11" s="51"/>
      <c r="F11" s="51"/>
      <c r="G11" s="39"/>
      <c r="H11" s="1"/>
      <c r="I11" s="7"/>
      <c r="J11" s="109" t="s">
        <v>34</v>
      </c>
      <c r="K11" s="44">
        <v>1801</v>
      </c>
      <c r="L11" s="44">
        <v>2375</v>
      </c>
      <c r="M11" s="60">
        <f t="shared" si="0"/>
        <v>4176</v>
      </c>
      <c r="N11" s="10"/>
    </row>
    <row r="12" spans="1:14" ht="22.5" customHeight="1">
      <c r="A12" s="17"/>
      <c r="B12" s="106">
        <f>C12+E12+G12</f>
        <v>29199</v>
      </c>
      <c r="C12" s="28">
        <v>2733</v>
      </c>
      <c r="D12" s="54">
        <f>SUM(C12/B12)</f>
        <v>0.09359909585944724</v>
      </c>
      <c r="E12" s="49">
        <v>15082</v>
      </c>
      <c r="F12" s="55">
        <f>SUM(E12/B12)</f>
        <v>0.5165245385115929</v>
      </c>
      <c r="G12" s="40">
        <v>11384</v>
      </c>
      <c r="H12" s="56">
        <f>SUM(G12/B12)</f>
        <v>0.3898763656289599</v>
      </c>
      <c r="I12" s="7"/>
      <c r="J12" s="109" t="s">
        <v>35</v>
      </c>
      <c r="K12" s="44">
        <v>1739</v>
      </c>
      <c r="L12" s="44">
        <v>2189</v>
      </c>
      <c r="M12" s="60">
        <f t="shared" si="0"/>
        <v>3928</v>
      </c>
      <c r="N12" s="10"/>
    </row>
    <row r="13" spans="1:14" ht="22.5" customHeight="1">
      <c r="A13" s="17"/>
      <c r="B13" s="118"/>
      <c r="C13" s="29"/>
      <c r="D13" s="30"/>
      <c r="E13" s="50"/>
      <c r="F13" s="50"/>
      <c r="G13" s="3"/>
      <c r="H13" s="3"/>
      <c r="I13" s="21"/>
      <c r="J13" s="110" t="s">
        <v>36</v>
      </c>
      <c r="K13" s="45">
        <v>2696</v>
      </c>
      <c r="L13" s="45">
        <v>2841</v>
      </c>
      <c r="M13" s="61">
        <f t="shared" si="0"/>
        <v>5537</v>
      </c>
      <c r="N13" s="10"/>
    </row>
    <row r="14" spans="1:14" ht="22.5" customHeight="1">
      <c r="A14" s="17"/>
      <c r="B14" s="117" t="s">
        <v>12</v>
      </c>
      <c r="C14" s="26"/>
      <c r="D14" s="27"/>
      <c r="E14" s="48"/>
      <c r="F14" s="48"/>
      <c r="G14" s="37"/>
      <c r="H14" s="38"/>
      <c r="I14" s="7"/>
      <c r="J14" s="110" t="s">
        <v>37</v>
      </c>
      <c r="K14" s="45">
        <v>2118</v>
      </c>
      <c r="L14" s="45">
        <v>2157</v>
      </c>
      <c r="M14" s="61">
        <f t="shared" si="0"/>
        <v>4275</v>
      </c>
      <c r="N14" s="10"/>
    </row>
    <row r="15" spans="1:14" ht="22.5" customHeight="1">
      <c r="A15" s="17"/>
      <c r="B15" s="107">
        <f>C15+E15+G15</f>
        <v>54010</v>
      </c>
      <c r="C15" s="28">
        <f>SUM(C9:C13)</f>
        <v>5547</v>
      </c>
      <c r="D15" s="57">
        <f>SUM(C15/B15)</f>
        <v>0.10270320311053509</v>
      </c>
      <c r="E15" s="52">
        <f>SUM(E9:E13)</f>
        <v>29757</v>
      </c>
      <c r="F15" s="58">
        <f>SUM(E15/B15)</f>
        <v>0.5509535271246065</v>
      </c>
      <c r="G15" s="4">
        <f>SUM(G9:G13)</f>
        <v>18706</v>
      </c>
      <c r="H15" s="59">
        <f>SUM(G15/B15)</f>
        <v>0.34634326976485835</v>
      </c>
      <c r="I15" s="21"/>
      <c r="J15" s="110" t="s">
        <v>38</v>
      </c>
      <c r="K15" s="45">
        <v>1564</v>
      </c>
      <c r="L15" s="45">
        <v>1627</v>
      </c>
      <c r="M15" s="61">
        <f t="shared" si="0"/>
        <v>3191</v>
      </c>
      <c r="N15" s="10"/>
    </row>
    <row r="16" spans="1:14" ht="22.5" customHeight="1">
      <c r="A16" s="10"/>
      <c r="B16" s="119"/>
      <c r="C16" s="33"/>
      <c r="D16" s="34"/>
      <c r="E16" s="53"/>
      <c r="F16" s="53"/>
      <c r="G16" s="5"/>
      <c r="H16" s="41"/>
      <c r="I16" s="22"/>
      <c r="J16" s="110" t="s">
        <v>39</v>
      </c>
      <c r="K16" s="45">
        <v>1303</v>
      </c>
      <c r="L16" s="45">
        <v>1396</v>
      </c>
      <c r="M16" s="61">
        <f t="shared" si="0"/>
        <v>2699</v>
      </c>
      <c r="N16" s="10"/>
    </row>
    <row r="17" spans="1:14" ht="22.5" customHeight="1">
      <c r="A17" s="9"/>
      <c r="B17" s="12"/>
      <c r="C17" s="12"/>
      <c r="D17" s="9"/>
      <c r="E17" s="12"/>
      <c r="F17" s="12"/>
      <c r="G17" s="12"/>
      <c r="H17" s="9"/>
      <c r="I17" s="9"/>
      <c r="J17" s="110" t="s">
        <v>40</v>
      </c>
      <c r="K17" s="45">
        <v>1302</v>
      </c>
      <c r="L17" s="45">
        <v>1378</v>
      </c>
      <c r="M17" s="61">
        <f t="shared" si="0"/>
        <v>2680</v>
      </c>
      <c r="N17" s="9"/>
    </row>
    <row r="18" spans="1:14" ht="22.5" customHeight="1">
      <c r="A18" s="9"/>
      <c r="B18" s="12"/>
      <c r="C18" s="12"/>
      <c r="D18" s="9"/>
      <c r="E18" s="12"/>
      <c r="F18" s="12"/>
      <c r="G18" s="265"/>
      <c r="H18" s="265"/>
      <c r="I18" s="9"/>
      <c r="J18" s="110" t="s">
        <v>41</v>
      </c>
      <c r="K18" s="45">
        <v>1496</v>
      </c>
      <c r="L18" s="45">
        <v>1418</v>
      </c>
      <c r="M18" s="61">
        <f t="shared" si="0"/>
        <v>2914</v>
      </c>
      <c r="N18" s="9"/>
    </row>
    <row r="19" spans="1:14" ht="22.5" customHeight="1">
      <c r="A19" s="9"/>
      <c r="B19" s="12"/>
      <c r="C19" s="12"/>
      <c r="D19" s="9"/>
      <c r="E19" s="12"/>
      <c r="F19" s="12"/>
      <c r="G19" s="12"/>
      <c r="H19" s="9"/>
      <c r="I19" s="9"/>
      <c r="J19" s="110" t="s">
        <v>42</v>
      </c>
      <c r="K19" s="45">
        <v>1159</v>
      </c>
      <c r="L19" s="45">
        <v>1165</v>
      </c>
      <c r="M19" s="61">
        <f t="shared" si="0"/>
        <v>2324</v>
      </c>
      <c r="N19" s="9"/>
    </row>
    <row r="20" spans="1:14" ht="22.5" customHeight="1">
      <c r="A20" s="9"/>
      <c r="B20" s="12"/>
      <c r="C20" s="12"/>
      <c r="D20" s="9"/>
      <c r="E20" s="12"/>
      <c r="F20" s="12"/>
      <c r="G20" s="12"/>
      <c r="H20" s="9"/>
      <c r="I20" s="9"/>
      <c r="J20" s="110" t="s">
        <v>43</v>
      </c>
      <c r="K20" s="45">
        <v>980</v>
      </c>
      <c r="L20" s="45">
        <v>991</v>
      </c>
      <c r="M20" s="61">
        <f t="shared" si="0"/>
        <v>1971</v>
      </c>
      <c r="N20" s="9"/>
    </row>
    <row r="21" spans="1:14" ht="22.5" customHeight="1">
      <c r="A21" s="9"/>
      <c r="B21" s="12"/>
      <c r="C21" s="12"/>
      <c r="D21" s="9"/>
      <c r="E21" s="12"/>
      <c r="F21" s="12"/>
      <c r="G21" s="12"/>
      <c r="H21" s="9"/>
      <c r="I21" s="9"/>
      <c r="J21" s="110" t="s">
        <v>44</v>
      </c>
      <c r="K21" s="45">
        <v>901</v>
      </c>
      <c r="L21" s="45">
        <v>952</v>
      </c>
      <c r="M21" s="61">
        <f t="shared" si="0"/>
        <v>1853</v>
      </c>
      <c r="N21" s="9"/>
    </row>
    <row r="22" spans="1:14" ht="22.5" customHeight="1">
      <c r="A22" s="9"/>
      <c r="B22" s="12"/>
      <c r="C22" s="12"/>
      <c r="D22" s="9"/>
      <c r="E22" s="12"/>
      <c r="F22" s="12"/>
      <c r="G22" s="12"/>
      <c r="H22" s="9"/>
      <c r="I22" s="9"/>
      <c r="J22" s="110" t="s">
        <v>45</v>
      </c>
      <c r="K22" s="45">
        <v>1156</v>
      </c>
      <c r="L22" s="45">
        <v>1157</v>
      </c>
      <c r="M22" s="61">
        <f>SUM(K22:L22)</f>
        <v>2313</v>
      </c>
      <c r="N22" s="9"/>
    </row>
    <row r="23" spans="1:14" ht="22.5" customHeight="1">
      <c r="A23" s="9"/>
      <c r="B23" s="12"/>
      <c r="C23" s="12"/>
      <c r="D23" s="9"/>
      <c r="E23" s="12"/>
      <c r="F23" s="12"/>
      <c r="G23" s="12"/>
      <c r="H23" s="9"/>
      <c r="I23" s="9"/>
      <c r="J23" s="111" t="s">
        <v>72</v>
      </c>
      <c r="K23" s="62">
        <v>1066</v>
      </c>
      <c r="L23" s="62">
        <v>1060</v>
      </c>
      <c r="M23" s="63">
        <f>SUM(K23:L23)</f>
        <v>2126</v>
      </c>
      <c r="N23" s="9"/>
    </row>
    <row r="24" spans="1:14" ht="22.5" customHeight="1">
      <c r="A24" s="9"/>
      <c r="B24" s="12"/>
      <c r="C24" s="12"/>
      <c r="D24" s="9"/>
      <c r="E24" s="12"/>
      <c r="F24" s="12"/>
      <c r="G24" s="12"/>
      <c r="H24" s="9"/>
      <c r="I24" s="9"/>
      <c r="J24" s="111" t="s">
        <v>46</v>
      </c>
      <c r="K24" s="62">
        <v>943</v>
      </c>
      <c r="L24" s="62">
        <v>884</v>
      </c>
      <c r="M24" s="63">
        <f>SUM(K24+L24)</f>
        <v>1827</v>
      </c>
      <c r="N24" s="9"/>
    </row>
    <row r="25" spans="1:14" ht="22.5" customHeight="1">
      <c r="A25" s="9"/>
      <c r="B25" s="12"/>
      <c r="C25" s="12"/>
      <c r="D25" s="9"/>
      <c r="E25" s="12"/>
      <c r="F25" s="12"/>
      <c r="G25" s="12"/>
      <c r="H25" s="9"/>
      <c r="I25" s="9"/>
      <c r="J25" s="111" t="s">
        <v>47</v>
      </c>
      <c r="K25" s="62">
        <v>805</v>
      </c>
      <c r="L25" s="62">
        <v>789</v>
      </c>
      <c r="M25" s="63">
        <f>SUM(K25+L25)</f>
        <v>1594</v>
      </c>
      <c r="N25" s="9"/>
    </row>
    <row r="26" spans="1:14" ht="22.5" customHeight="1">
      <c r="A26" s="9"/>
      <c r="B26" s="12"/>
      <c r="C26" s="12"/>
      <c r="D26" s="9"/>
      <c r="E26" s="12"/>
      <c r="F26" s="12"/>
      <c r="G26" s="12"/>
      <c r="H26" s="9"/>
      <c r="I26" s="9"/>
      <c r="J26" s="112" t="s">
        <v>48</v>
      </c>
      <c r="K26" s="108">
        <f>SUM(K4:K25)</f>
        <v>24811</v>
      </c>
      <c r="L26" s="108">
        <f>SUM(L4:L25)</f>
        <v>29199</v>
      </c>
      <c r="M26" s="108">
        <f>SUM(M4:M25)</f>
        <v>54010</v>
      </c>
      <c r="N26" s="9"/>
    </row>
    <row r="27" spans="1:14" ht="13.5">
      <c r="A27" s="9"/>
      <c r="B27" s="12"/>
      <c r="C27" s="12"/>
      <c r="D27" s="9"/>
      <c r="E27" s="12"/>
      <c r="F27" s="12"/>
      <c r="G27" s="12"/>
      <c r="H27" s="9"/>
      <c r="I27" s="9"/>
      <c r="J27" s="9"/>
      <c r="K27" s="12"/>
      <c r="L27" s="12"/>
      <c r="M27" s="23"/>
      <c r="N27" s="9"/>
    </row>
  </sheetData>
  <sheetProtection/>
  <mergeCells count="11">
    <mergeCell ref="B1:H1"/>
    <mergeCell ref="B2:H2"/>
    <mergeCell ref="B3:H3"/>
    <mergeCell ref="C5:D5"/>
    <mergeCell ref="E5:F5"/>
    <mergeCell ref="G5:H5"/>
    <mergeCell ref="C6:D6"/>
    <mergeCell ref="E6:F6"/>
    <mergeCell ref="G6:H6"/>
    <mergeCell ref="G18:H18"/>
    <mergeCell ref="B4:H4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24" activePane="bottomLeft" state="frozen"/>
      <selection pane="topLeft" activeCell="O21" sqref="O21"/>
      <selection pane="bottomLeft" activeCell="P31" sqref="P31"/>
    </sheetView>
  </sheetViews>
  <sheetFormatPr defaultColWidth="9.00390625" defaultRowHeight="22.5" customHeight="1"/>
  <cols>
    <col min="1" max="1" width="4.625" style="82" customWidth="1"/>
    <col min="2" max="2" width="12.125" style="82" customWidth="1"/>
    <col min="3" max="3" width="13.875" style="84" customWidth="1"/>
    <col min="4" max="4" width="10.625" style="85" customWidth="1"/>
    <col min="5" max="5" width="4.625" style="85" customWidth="1"/>
    <col min="6" max="6" width="10.625" style="85" customWidth="1"/>
    <col min="7" max="7" width="4.625" style="85" customWidth="1"/>
    <col min="8" max="8" width="10.625" style="85" customWidth="1"/>
    <col min="9" max="9" width="4.625" style="85" customWidth="1"/>
    <col min="10" max="10" width="10.375" style="85" customWidth="1"/>
    <col min="11" max="11" width="5.625" style="82" customWidth="1"/>
    <col min="12" max="12" width="4.625" style="82" customWidth="1"/>
    <col min="13" max="13" width="8.625" style="82" customWidth="1"/>
    <col min="14" max="14" width="7.625" style="82" customWidth="1"/>
    <col min="15" max="16384" width="9.00390625" style="82" customWidth="1"/>
  </cols>
  <sheetData>
    <row r="1" spans="1:12" ht="22.5" customHeight="1">
      <c r="A1" s="65"/>
      <c r="B1" s="65"/>
      <c r="C1" s="253" t="s">
        <v>86</v>
      </c>
      <c r="D1" s="253"/>
      <c r="E1" s="253"/>
      <c r="F1" s="253"/>
      <c r="G1" s="253"/>
      <c r="H1" s="253"/>
      <c r="I1" s="253"/>
      <c r="J1" s="253"/>
      <c r="K1" s="65"/>
      <c r="L1" s="65"/>
    </row>
    <row r="2" spans="1:12" ht="22.5" customHeight="1">
      <c r="A2" s="65"/>
      <c r="B2" s="65"/>
      <c r="C2" s="254" t="s">
        <v>0</v>
      </c>
      <c r="D2" s="254"/>
      <c r="E2" s="254"/>
      <c r="F2" s="254"/>
      <c r="G2" s="254"/>
      <c r="H2" s="254"/>
      <c r="I2" s="254"/>
      <c r="J2" s="254"/>
      <c r="K2" s="255"/>
      <c r="L2" s="67"/>
    </row>
    <row r="3" spans="1:12" ht="22.5" customHeight="1">
      <c r="A3" s="65"/>
      <c r="B3" s="65"/>
      <c r="C3" s="254" t="s">
        <v>76</v>
      </c>
      <c r="D3" s="254"/>
      <c r="E3" s="254"/>
      <c r="F3" s="254"/>
      <c r="G3" s="254"/>
      <c r="H3" s="254"/>
      <c r="I3" s="254"/>
      <c r="J3" s="254"/>
      <c r="K3" s="254"/>
      <c r="L3" s="66"/>
    </row>
    <row r="4" spans="1:12" ht="10.5" customHeight="1">
      <c r="A4" s="65"/>
      <c r="B4" s="65"/>
      <c r="C4" s="68"/>
      <c r="D4" s="69"/>
      <c r="E4" s="69"/>
      <c r="F4" s="69"/>
      <c r="G4" s="69"/>
      <c r="H4" s="69"/>
      <c r="I4" s="69"/>
      <c r="J4" s="69"/>
      <c r="K4" s="65"/>
      <c r="L4" s="65"/>
    </row>
    <row r="5" spans="1:12" ht="22.5" customHeight="1">
      <c r="A5" s="65"/>
      <c r="B5" s="256"/>
      <c r="C5" s="257"/>
      <c r="D5" s="258" t="s">
        <v>70</v>
      </c>
      <c r="E5" s="258"/>
      <c r="F5" s="259" t="s">
        <v>2</v>
      </c>
      <c r="G5" s="260"/>
      <c r="H5" s="259" t="s">
        <v>3</v>
      </c>
      <c r="I5" s="258"/>
      <c r="J5" s="259" t="s">
        <v>1</v>
      </c>
      <c r="K5" s="260"/>
      <c r="L5" s="70"/>
    </row>
    <row r="6" spans="1:12" ht="22.5" customHeight="1">
      <c r="A6" s="65"/>
      <c r="B6" s="246" t="s">
        <v>51</v>
      </c>
      <c r="C6" s="114" t="s">
        <v>18</v>
      </c>
      <c r="D6" s="77">
        <v>7511</v>
      </c>
      <c r="E6" s="71"/>
      <c r="F6" s="72">
        <v>7085</v>
      </c>
      <c r="G6" s="73"/>
      <c r="H6" s="72">
        <v>8733</v>
      </c>
      <c r="I6" s="74"/>
      <c r="J6" s="72">
        <f aca="true" t="shared" si="0" ref="J6:J18">F6+H6</f>
        <v>15818</v>
      </c>
      <c r="K6" s="75"/>
      <c r="L6" s="76"/>
    </row>
    <row r="7" spans="1:12" ht="22.5" customHeight="1">
      <c r="A7" s="65"/>
      <c r="B7" s="247"/>
      <c r="C7" s="114" t="s">
        <v>19</v>
      </c>
      <c r="D7" s="77">
        <v>5436</v>
      </c>
      <c r="E7" s="77"/>
      <c r="F7" s="78">
        <v>5695</v>
      </c>
      <c r="G7" s="79"/>
      <c r="H7" s="78">
        <v>6510</v>
      </c>
      <c r="I7" s="71"/>
      <c r="J7" s="72">
        <f t="shared" si="0"/>
        <v>12205</v>
      </c>
      <c r="K7" s="80"/>
      <c r="L7" s="76"/>
    </row>
    <row r="8" spans="1:12" ht="22.5" customHeight="1">
      <c r="A8" s="65"/>
      <c r="B8" s="247"/>
      <c r="C8" s="115" t="s">
        <v>17</v>
      </c>
      <c r="D8" s="249">
        <v>983</v>
      </c>
      <c r="E8" s="250"/>
      <c r="F8" s="251">
        <v>997</v>
      </c>
      <c r="G8" s="252"/>
      <c r="H8" s="249">
        <v>1128</v>
      </c>
      <c r="I8" s="250"/>
      <c r="J8" s="251">
        <f t="shared" si="0"/>
        <v>2125</v>
      </c>
      <c r="K8" s="252"/>
      <c r="L8" s="81"/>
    </row>
    <row r="9" spans="1:12" ht="22.5" customHeight="1">
      <c r="A9" s="65"/>
      <c r="B9" s="247"/>
      <c r="C9" s="115" t="s">
        <v>15</v>
      </c>
      <c r="D9" s="249">
        <v>657</v>
      </c>
      <c r="E9" s="250"/>
      <c r="F9" s="251">
        <v>782</v>
      </c>
      <c r="G9" s="252"/>
      <c r="H9" s="249">
        <v>888</v>
      </c>
      <c r="I9" s="250"/>
      <c r="J9" s="251">
        <f t="shared" si="0"/>
        <v>1670</v>
      </c>
      <c r="K9" s="252"/>
      <c r="L9" s="81"/>
    </row>
    <row r="10" spans="1:12" ht="22.5" customHeight="1">
      <c r="A10" s="65"/>
      <c r="B10" s="247"/>
      <c r="C10" s="113" t="s">
        <v>27</v>
      </c>
      <c r="D10" s="88">
        <v>1681</v>
      </c>
      <c r="E10" s="88"/>
      <c r="F10" s="90">
        <v>1895</v>
      </c>
      <c r="G10" s="87"/>
      <c r="H10" s="90">
        <v>2216</v>
      </c>
      <c r="I10" s="86"/>
      <c r="J10" s="89">
        <f t="shared" si="0"/>
        <v>4111</v>
      </c>
      <c r="K10" s="91"/>
      <c r="L10" s="76"/>
    </row>
    <row r="11" spans="1:12" ht="22.5" customHeight="1">
      <c r="A11" s="65"/>
      <c r="B11" s="247"/>
      <c r="C11" s="113" t="s">
        <v>20</v>
      </c>
      <c r="D11" s="88">
        <v>1393</v>
      </c>
      <c r="E11" s="88"/>
      <c r="F11" s="90">
        <v>1451</v>
      </c>
      <c r="G11" s="87"/>
      <c r="H11" s="90">
        <v>1703</v>
      </c>
      <c r="I11" s="86"/>
      <c r="J11" s="89">
        <f t="shared" si="0"/>
        <v>3154</v>
      </c>
      <c r="K11" s="91"/>
      <c r="L11" s="76"/>
    </row>
    <row r="12" spans="1:12" ht="22.5" customHeight="1">
      <c r="A12" s="65"/>
      <c r="B12" s="247"/>
      <c r="C12" s="115" t="s">
        <v>16</v>
      </c>
      <c r="D12" s="249">
        <v>66</v>
      </c>
      <c r="E12" s="250"/>
      <c r="F12" s="251">
        <v>63</v>
      </c>
      <c r="G12" s="252"/>
      <c r="H12" s="249">
        <v>87</v>
      </c>
      <c r="I12" s="250"/>
      <c r="J12" s="251">
        <f t="shared" si="0"/>
        <v>150</v>
      </c>
      <c r="K12" s="252"/>
      <c r="L12" s="81"/>
    </row>
    <row r="13" spans="1:12" ht="22.5" customHeight="1">
      <c r="A13" s="65"/>
      <c r="B13" s="247"/>
      <c r="C13" s="114" t="s">
        <v>21</v>
      </c>
      <c r="D13" s="77">
        <v>608</v>
      </c>
      <c r="E13" s="77"/>
      <c r="F13" s="78">
        <v>647</v>
      </c>
      <c r="G13" s="79"/>
      <c r="H13" s="78">
        <v>766</v>
      </c>
      <c r="I13" s="71"/>
      <c r="J13" s="72">
        <f t="shared" si="0"/>
        <v>1413</v>
      </c>
      <c r="K13" s="80"/>
      <c r="L13" s="76"/>
    </row>
    <row r="14" spans="1:12" ht="22.5" customHeight="1">
      <c r="A14" s="65"/>
      <c r="B14" s="247"/>
      <c r="C14" s="114" t="s">
        <v>22</v>
      </c>
      <c r="D14" s="77">
        <v>972</v>
      </c>
      <c r="E14" s="77"/>
      <c r="F14" s="78">
        <v>1033</v>
      </c>
      <c r="G14" s="79"/>
      <c r="H14" s="78">
        <v>1202</v>
      </c>
      <c r="I14" s="71"/>
      <c r="J14" s="72">
        <f t="shared" si="0"/>
        <v>2235</v>
      </c>
      <c r="K14" s="80"/>
      <c r="L14" s="76"/>
    </row>
    <row r="15" spans="1:12" ht="22.5" customHeight="1">
      <c r="A15" s="65"/>
      <c r="B15" s="247"/>
      <c r="C15" s="114" t="s">
        <v>23</v>
      </c>
      <c r="D15" s="77">
        <v>302</v>
      </c>
      <c r="E15" s="77"/>
      <c r="F15" s="78">
        <v>394</v>
      </c>
      <c r="G15" s="79"/>
      <c r="H15" s="78">
        <v>473</v>
      </c>
      <c r="I15" s="71"/>
      <c r="J15" s="72">
        <f t="shared" si="0"/>
        <v>867</v>
      </c>
      <c r="K15" s="80"/>
      <c r="L15" s="76"/>
    </row>
    <row r="16" spans="1:12" ht="22.5" customHeight="1">
      <c r="A16" s="65"/>
      <c r="B16" s="247"/>
      <c r="C16" s="114" t="s">
        <v>24</v>
      </c>
      <c r="D16" s="77">
        <v>73</v>
      </c>
      <c r="E16" s="77"/>
      <c r="F16" s="78">
        <v>82</v>
      </c>
      <c r="G16" s="79"/>
      <c r="H16" s="78">
        <v>101</v>
      </c>
      <c r="I16" s="71"/>
      <c r="J16" s="72">
        <f t="shared" si="0"/>
        <v>183</v>
      </c>
      <c r="K16" s="80"/>
      <c r="L16" s="76"/>
    </row>
    <row r="17" spans="1:12" ht="22.5" customHeight="1">
      <c r="A17" s="65"/>
      <c r="B17" s="247"/>
      <c r="C17" s="114" t="s">
        <v>25</v>
      </c>
      <c r="D17" s="77">
        <v>4</v>
      </c>
      <c r="E17" s="77"/>
      <c r="F17" s="78">
        <v>2</v>
      </c>
      <c r="G17" s="79"/>
      <c r="H17" s="78">
        <v>4</v>
      </c>
      <c r="I17" s="71"/>
      <c r="J17" s="72">
        <f t="shared" si="0"/>
        <v>6</v>
      </c>
      <c r="K17" s="80"/>
      <c r="L17" s="76"/>
    </row>
    <row r="18" spans="1:12" ht="22.5" customHeight="1">
      <c r="A18" s="65"/>
      <c r="B18" s="247"/>
      <c r="C18" s="114" t="s">
        <v>26</v>
      </c>
      <c r="D18" s="77">
        <v>504</v>
      </c>
      <c r="E18" s="77"/>
      <c r="F18" s="78">
        <v>513</v>
      </c>
      <c r="G18" s="79"/>
      <c r="H18" s="78">
        <v>469</v>
      </c>
      <c r="I18" s="71"/>
      <c r="J18" s="78">
        <f t="shared" si="0"/>
        <v>982</v>
      </c>
      <c r="K18" s="80"/>
      <c r="L18" s="76"/>
    </row>
    <row r="19" spans="1:12" ht="22.5" customHeight="1">
      <c r="A19" s="65"/>
      <c r="B19" s="248"/>
      <c r="C19" s="116" t="s">
        <v>60</v>
      </c>
      <c r="D19" s="95">
        <f>SUM(D6+D7+D10+D11+D13+D14+D15+D16+D17+D18)</f>
        <v>18484</v>
      </c>
      <c r="E19" s="95"/>
      <c r="F19" s="96">
        <f>SUM(F6+F7+F10+F11+F13+F14+F15+F16+F17+F18)</f>
        <v>18797</v>
      </c>
      <c r="G19" s="97"/>
      <c r="H19" s="96">
        <f>SUM(H6+H7+H10+H11+H13+H14+H15+H16+H17+H18)</f>
        <v>22177</v>
      </c>
      <c r="I19" s="98"/>
      <c r="J19" s="96">
        <f>SUM(J6+J7+J10+J11+J13+J14+J15+J16+J17+J18)</f>
        <v>40974</v>
      </c>
      <c r="K19" s="99"/>
      <c r="L19" s="76"/>
    </row>
    <row r="20" spans="1:12" ht="22.5" customHeight="1">
      <c r="A20" s="65"/>
      <c r="B20" s="241" t="s">
        <v>52</v>
      </c>
      <c r="C20" s="113" t="s">
        <v>57</v>
      </c>
      <c r="D20" s="92">
        <v>454</v>
      </c>
      <c r="E20" s="91"/>
      <c r="F20" s="92">
        <v>449</v>
      </c>
      <c r="G20" s="91"/>
      <c r="H20" s="92">
        <v>542</v>
      </c>
      <c r="I20" s="91"/>
      <c r="J20" s="90">
        <f>SUM(F20:I20)</f>
        <v>991</v>
      </c>
      <c r="K20" s="91"/>
      <c r="L20" s="83"/>
    </row>
    <row r="21" spans="1:12" ht="22.5" customHeight="1">
      <c r="A21" s="65"/>
      <c r="B21" s="243"/>
      <c r="C21" s="116" t="s">
        <v>60</v>
      </c>
      <c r="D21" s="100">
        <f>D20</f>
        <v>454</v>
      </c>
      <c r="E21" s="99"/>
      <c r="F21" s="100">
        <f>F20</f>
        <v>449</v>
      </c>
      <c r="G21" s="99"/>
      <c r="H21" s="100">
        <f>H20</f>
        <v>542</v>
      </c>
      <c r="I21" s="99"/>
      <c r="J21" s="101">
        <f>SUM(F21:I21)</f>
        <v>991</v>
      </c>
      <c r="K21" s="99"/>
      <c r="L21" s="83"/>
    </row>
    <row r="22" spans="1:12" ht="22.5" customHeight="1">
      <c r="A22" s="65"/>
      <c r="B22" s="241" t="s">
        <v>53</v>
      </c>
      <c r="C22" s="113" t="s">
        <v>59</v>
      </c>
      <c r="D22" s="92">
        <v>506</v>
      </c>
      <c r="E22" s="91"/>
      <c r="F22" s="92">
        <v>507</v>
      </c>
      <c r="G22" s="91"/>
      <c r="H22" s="92">
        <v>632</v>
      </c>
      <c r="I22" s="91"/>
      <c r="J22" s="90">
        <f>SUM(F22:I22)</f>
        <v>1139</v>
      </c>
      <c r="K22" s="91"/>
      <c r="L22" s="83"/>
    </row>
    <row r="23" spans="1:12" ht="22.5" customHeight="1">
      <c r="A23" s="65"/>
      <c r="B23" s="242"/>
      <c r="C23" s="113" t="s">
        <v>58</v>
      </c>
      <c r="D23" s="92">
        <v>850</v>
      </c>
      <c r="E23" s="91"/>
      <c r="F23" s="93">
        <v>911</v>
      </c>
      <c r="G23" s="91"/>
      <c r="H23" s="93">
        <v>1032</v>
      </c>
      <c r="I23" s="91"/>
      <c r="J23" s="90">
        <f>SUM(F23:I23)</f>
        <v>1943</v>
      </c>
      <c r="K23" s="91"/>
      <c r="L23" s="83"/>
    </row>
    <row r="24" spans="1:12" ht="22.5" customHeight="1">
      <c r="A24" s="65"/>
      <c r="B24" s="243"/>
      <c r="C24" s="116" t="s">
        <v>60</v>
      </c>
      <c r="D24" s="100">
        <f>D22+D23</f>
        <v>1356</v>
      </c>
      <c r="E24" s="99"/>
      <c r="F24" s="100">
        <f>F22+F23</f>
        <v>1418</v>
      </c>
      <c r="G24" s="99"/>
      <c r="H24" s="100">
        <f>H22+H23</f>
        <v>1664</v>
      </c>
      <c r="I24" s="99"/>
      <c r="J24" s="96">
        <f>F24+H24</f>
        <v>3082</v>
      </c>
      <c r="K24" s="99"/>
      <c r="L24" s="83"/>
    </row>
    <row r="25" spans="1:12" ht="22.5" customHeight="1">
      <c r="A25" s="65"/>
      <c r="B25" s="241" t="s">
        <v>54</v>
      </c>
      <c r="C25" s="113" t="s">
        <v>62</v>
      </c>
      <c r="D25" s="92">
        <v>481</v>
      </c>
      <c r="E25" s="91"/>
      <c r="F25" s="92">
        <v>505</v>
      </c>
      <c r="G25" s="91"/>
      <c r="H25" s="92">
        <v>574</v>
      </c>
      <c r="I25" s="91"/>
      <c r="J25" s="94">
        <f>SUM(F25:I25)</f>
        <v>1079</v>
      </c>
      <c r="K25" s="91"/>
      <c r="L25" s="83"/>
    </row>
    <row r="26" spans="1:12" ht="22.5" customHeight="1">
      <c r="A26" s="65"/>
      <c r="B26" s="242"/>
      <c r="C26" s="113" t="s">
        <v>63</v>
      </c>
      <c r="D26" s="92">
        <v>308</v>
      </c>
      <c r="E26" s="91"/>
      <c r="F26" s="92">
        <v>344</v>
      </c>
      <c r="G26" s="91"/>
      <c r="H26" s="92">
        <v>352</v>
      </c>
      <c r="I26" s="91"/>
      <c r="J26" s="90">
        <f>SUM(F26:I26)</f>
        <v>696</v>
      </c>
      <c r="K26" s="91"/>
      <c r="L26" s="83"/>
    </row>
    <row r="27" spans="1:12" ht="22.5" customHeight="1">
      <c r="A27" s="65"/>
      <c r="B27" s="243"/>
      <c r="C27" s="116" t="s">
        <v>60</v>
      </c>
      <c r="D27" s="100">
        <f>D25+D26</f>
        <v>789</v>
      </c>
      <c r="E27" s="99"/>
      <c r="F27" s="100">
        <f>F25+F26</f>
        <v>849</v>
      </c>
      <c r="G27" s="99"/>
      <c r="H27" s="100">
        <f>H25+H26</f>
        <v>926</v>
      </c>
      <c r="I27" s="99"/>
      <c r="J27" s="96">
        <f>F27+H27</f>
        <v>1775</v>
      </c>
      <c r="K27" s="99"/>
      <c r="L27" s="83"/>
    </row>
    <row r="28" spans="1:12" ht="22.5" customHeight="1">
      <c r="A28" s="65"/>
      <c r="B28" s="241" t="s">
        <v>71</v>
      </c>
      <c r="C28" s="113" t="s">
        <v>64</v>
      </c>
      <c r="D28" s="92">
        <v>1131</v>
      </c>
      <c r="E28" s="91"/>
      <c r="F28" s="92">
        <v>1128</v>
      </c>
      <c r="G28" s="91"/>
      <c r="H28" s="92">
        <v>1329</v>
      </c>
      <c r="I28" s="91"/>
      <c r="J28" s="94">
        <f>SUM(F28:I28)</f>
        <v>2457</v>
      </c>
      <c r="K28" s="91"/>
      <c r="L28" s="83"/>
    </row>
    <row r="29" spans="1:12" ht="22.5" customHeight="1">
      <c r="A29" s="65"/>
      <c r="B29" s="242"/>
      <c r="C29" s="113" t="s">
        <v>65</v>
      </c>
      <c r="D29" s="92">
        <v>294</v>
      </c>
      <c r="E29" s="91"/>
      <c r="F29" s="92">
        <v>314</v>
      </c>
      <c r="G29" s="91"/>
      <c r="H29" s="92">
        <v>344</v>
      </c>
      <c r="I29" s="91"/>
      <c r="J29" s="90">
        <f>SUM(F29:I29)</f>
        <v>658</v>
      </c>
      <c r="K29" s="91"/>
      <c r="L29" s="83"/>
    </row>
    <row r="30" spans="1:12" ht="22.5" customHeight="1">
      <c r="A30" s="65"/>
      <c r="B30" s="243"/>
      <c r="C30" s="116" t="s">
        <v>60</v>
      </c>
      <c r="D30" s="100">
        <f>D28+D29</f>
        <v>1425</v>
      </c>
      <c r="E30" s="99"/>
      <c r="F30" s="100">
        <f>F28+F29</f>
        <v>1442</v>
      </c>
      <c r="G30" s="99"/>
      <c r="H30" s="100">
        <f>H28+H29</f>
        <v>1673</v>
      </c>
      <c r="I30" s="99"/>
      <c r="J30" s="96">
        <f>F30+H30</f>
        <v>3115</v>
      </c>
      <c r="K30" s="99"/>
      <c r="L30" s="83"/>
    </row>
    <row r="31" spans="1:12" ht="22.5" customHeight="1">
      <c r="A31" s="65"/>
      <c r="B31" s="241" t="s">
        <v>55</v>
      </c>
      <c r="C31" s="113" t="s">
        <v>66</v>
      </c>
      <c r="D31" s="92">
        <v>469</v>
      </c>
      <c r="E31" s="91"/>
      <c r="F31" s="92">
        <v>483</v>
      </c>
      <c r="G31" s="91"/>
      <c r="H31" s="92">
        <v>608</v>
      </c>
      <c r="I31" s="91"/>
      <c r="J31" s="94">
        <f>SUM(F31:I31)</f>
        <v>1091</v>
      </c>
      <c r="K31" s="91"/>
      <c r="L31" s="83"/>
    </row>
    <row r="32" spans="1:12" ht="22.5" customHeight="1">
      <c r="A32" s="65"/>
      <c r="B32" s="242"/>
      <c r="C32" s="113" t="s">
        <v>68</v>
      </c>
      <c r="D32" s="92">
        <v>321</v>
      </c>
      <c r="E32" s="91"/>
      <c r="F32" s="92">
        <v>369</v>
      </c>
      <c r="G32" s="91"/>
      <c r="H32" s="92">
        <v>426</v>
      </c>
      <c r="I32" s="91"/>
      <c r="J32" s="90">
        <f>SUM(F32:I32)</f>
        <v>795</v>
      </c>
      <c r="K32" s="91"/>
      <c r="L32" s="83"/>
    </row>
    <row r="33" spans="1:12" ht="22.5" customHeight="1">
      <c r="A33" s="65"/>
      <c r="B33" s="243"/>
      <c r="C33" s="116" t="s">
        <v>60</v>
      </c>
      <c r="D33" s="100">
        <f>D31+D32</f>
        <v>790</v>
      </c>
      <c r="E33" s="99"/>
      <c r="F33" s="100">
        <f>F31+F32</f>
        <v>852</v>
      </c>
      <c r="G33" s="99"/>
      <c r="H33" s="100">
        <f>H31+H32</f>
        <v>1034</v>
      </c>
      <c r="I33" s="99"/>
      <c r="J33" s="96">
        <f>F33+H33</f>
        <v>1886</v>
      </c>
      <c r="K33" s="99"/>
      <c r="L33" s="83"/>
    </row>
    <row r="34" spans="1:12" ht="22.5" customHeight="1">
      <c r="A34" s="65"/>
      <c r="B34" s="241" t="s">
        <v>56</v>
      </c>
      <c r="C34" s="113" t="s">
        <v>67</v>
      </c>
      <c r="D34" s="92">
        <v>470</v>
      </c>
      <c r="E34" s="91"/>
      <c r="F34" s="92">
        <v>520</v>
      </c>
      <c r="G34" s="91"/>
      <c r="H34" s="92">
        <v>595</v>
      </c>
      <c r="I34" s="91"/>
      <c r="J34" s="94">
        <f>SUM(F34:I34)</f>
        <v>1115</v>
      </c>
      <c r="K34" s="91"/>
      <c r="L34" s="83"/>
    </row>
    <row r="35" spans="1:12" ht="22.5" customHeight="1">
      <c r="A35" s="65"/>
      <c r="B35" s="242"/>
      <c r="C35" s="113" t="s">
        <v>69</v>
      </c>
      <c r="D35" s="92">
        <v>410</v>
      </c>
      <c r="E35" s="91"/>
      <c r="F35" s="92">
        <v>437</v>
      </c>
      <c r="G35" s="91"/>
      <c r="H35" s="92">
        <v>545</v>
      </c>
      <c r="I35" s="91"/>
      <c r="J35" s="90">
        <f>SUM(F35:I35)</f>
        <v>982</v>
      </c>
      <c r="K35" s="91"/>
      <c r="L35" s="83"/>
    </row>
    <row r="36" spans="1:12" ht="22.5" customHeight="1">
      <c r="A36" s="65"/>
      <c r="B36" s="243"/>
      <c r="C36" s="116" t="s">
        <v>60</v>
      </c>
      <c r="D36" s="100">
        <f>D34+D35</f>
        <v>880</v>
      </c>
      <c r="E36" s="99"/>
      <c r="F36" s="100">
        <f>F34+F35</f>
        <v>957</v>
      </c>
      <c r="G36" s="99"/>
      <c r="H36" s="100">
        <f>H34+H35</f>
        <v>1140</v>
      </c>
      <c r="I36" s="99"/>
      <c r="J36" s="96">
        <f>F36+H36</f>
        <v>2097</v>
      </c>
      <c r="K36" s="99"/>
      <c r="L36" s="83"/>
    </row>
    <row r="37" spans="1:12" ht="33" customHeight="1">
      <c r="A37" s="65"/>
      <c r="B37" s="244" t="s">
        <v>61</v>
      </c>
      <c r="C37" s="245"/>
      <c r="D37" s="239">
        <f>D19+D21+D24+D27+D30+D33+D36</f>
        <v>24178</v>
      </c>
      <c r="E37" s="240"/>
      <c r="F37" s="239">
        <f>F19+F21+F24+F27+F30+F33+F36</f>
        <v>24764</v>
      </c>
      <c r="G37" s="240"/>
      <c r="H37" s="239">
        <f>H19+H21+H24+H27+H30+H33+H36</f>
        <v>29156</v>
      </c>
      <c r="I37" s="240"/>
      <c r="J37" s="239">
        <f>J19+J21+J24+J27+J30+J33+J36</f>
        <v>53920</v>
      </c>
      <c r="K37" s="240"/>
      <c r="L37" s="83"/>
    </row>
    <row r="38" spans="1:12" ht="22.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2:10" ht="22.5" customHeight="1">
      <c r="B39" s="85"/>
      <c r="C39" s="85"/>
      <c r="I39" s="82"/>
      <c r="J39" s="82"/>
    </row>
  </sheetData>
  <sheetProtection/>
  <mergeCells count="32">
    <mergeCell ref="H37:I37"/>
    <mergeCell ref="J37:K37"/>
    <mergeCell ref="B28:B30"/>
    <mergeCell ref="B31:B33"/>
    <mergeCell ref="B34:B36"/>
    <mergeCell ref="B37:C37"/>
    <mergeCell ref="D37:E37"/>
    <mergeCell ref="F37:G37"/>
    <mergeCell ref="B20:B21"/>
    <mergeCell ref="B22:B24"/>
    <mergeCell ref="B25:B27"/>
    <mergeCell ref="B6:B19"/>
    <mergeCell ref="D8:E8"/>
    <mergeCell ref="F8:G8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C1:J1"/>
    <mergeCell ref="C2:K2"/>
    <mergeCell ref="C3:K3"/>
    <mergeCell ref="B5:C5"/>
    <mergeCell ref="D5:E5"/>
    <mergeCell ref="F5:G5"/>
    <mergeCell ref="H5:I5"/>
    <mergeCell ref="J5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G18" sqref="G18:H18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10"/>
      <c r="B1" s="267" t="s">
        <v>49</v>
      </c>
      <c r="C1" s="267"/>
      <c r="D1" s="267"/>
      <c r="E1" s="267"/>
      <c r="F1" s="267"/>
      <c r="G1" s="267"/>
      <c r="H1" s="267"/>
      <c r="I1" s="13"/>
      <c r="J1" s="10"/>
      <c r="K1" s="14"/>
      <c r="L1" s="14"/>
      <c r="M1" s="15"/>
      <c r="N1" s="10"/>
    </row>
    <row r="2" spans="1:14" ht="11.25" customHeight="1">
      <c r="A2" s="10"/>
      <c r="B2" s="266"/>
      <c r="C2" s="266"/>
      <c r="D2" s="266"/>
      <c r="E2" s="266"/>
      <c r="F2" s="266"/>
      <c r="G2" s="266"/>
      <c r="H2" s="266"/>
      <c r="I2" s="11"/>
      <c r="J2" s="10"/>
      <c r="K2" s="14"/>
      <c r="L2" s="14"/>
      <c r="M2" s="15"/>
      <c r="N2" s="10"/>
    </row>
    <row r="3" spans="1:14" ht="22.5" customHeight="1">
      <c r="A3" s="16"/>
      <c r="B3" s="266" t="s">
        <v>0</v>
      </c>
      <c r="C3" s="266"/>
      <c r="D3" s="266"/>
      <c r="E3" s="266"/>
      <c r="F3" s="266"/>
      <c r="G3" s="266"/>
      <c r="H3" s="266"/>
      <c r="I3" s="11"/>
      <c r="J3" s="102" t="s">
        <v>28</v>
      </c>
      <c r="K3" s="103" t="s">
        <v>2</v>
      </c>
      <c r="L3" s="103" t="s">
        <v>3</v>
      </c>
      <c r="M3" s="104" t="s">
        <v>1</v>
      </c>
      <c r="N3" s="10"/>
    </row>
    <row r="4" spans="1:14" ht="22.5" customHeight="1">
      <c r="A4" s="17"/>
      <c r="B4" s="266" t="s">
        <v>85</v>
      </c>
      <c r="C4" s="266"/>
      <c r="D4" s="266"/>
      <c r="E4" s="266"/>
      <c r="F4" s="266"/>
      <c r="G4" s="266"/>
      <c r="H4" s="266"/>
      <c r="I4" s="17"/>
      <c r="J4" s="109" t="s">
        <v>74</v>
      </c>
      <c r="K4" s="44">
        <v>0</v>
      </c>
      <c r="L4" s="44">
        <v>3</v>
      </c>
      <c r="M4" s="60">
        <f>SUM(K4+L4)</f>
        <v>3</v>
      </c>
      <c r="N4" s="10"/>
    </row>
    <row r="5" spans="1:14" ht="22.5" customHeight="1">
      <c r="A5" s="17"/>
      <c r="B5" s="42"/>
      <c r="C5" s="268" t="s">
        <v>4</v>
      </c>
      <c r="D5" s="268"/>
      <c r="E5" s="269" t="s">
        <v>6</v>
      </c>
      <c r="F5" s="269"/>
      <c r="G5" s="261" t="s">
        <v>9</v>
      </c>
      <c r="H5" s="261"/>
      <c r="I5" s="19"/>
      <c r="J5" s="109" t="s">
        <v>73</v>
      </c>
      <c r="K5" s="44">
        <v>6</v>
      </c>
      <c r="L5" s="44">
        <v>35</v>
      </c>
      <c r="M5" s="60">
        <f aca="true" t="shared" si="0" ref="M5:M21">SUM(K5+L5)</f>
        <v>41</v>
      </c>
      <c r="N5" s="10"/>
    </row>
    <row r="6" spans="1:14" ht="22.5" customHeight="1">
      <c r="A6" s="17"/>
      <c r="B6" s="105" t="s">
        <v>11</v>
      </c>
      <c r="C6" s="262" t="s">
        <v>5</v>
      </c>
      <c r="D6" s="262"/>
      <c r="E6" s="263" t="s">
        <v>7</v>
      </c>
      <c r="F6" s="263"/>
      <c r="G6" s="264" t="s">
        <v>10</v>
      </c>
      <c r="H6" s="264"/>
      <c r="I6" s="19"/>
      <c r="J6" s="109" t="s">
        <v>29</v>
      </c>
      <c r="K6" s="44">
        <v>32</v>
      </c>
      <c r="L6" s="44">
        <v>199</v>
      </c>
      <c r="M6" s="60">
        <f t="shared" si="0"/>
        <v>231</v>
      </c>
      <c r="N6" s="10"/>
    </row>
    <row r="7" spans="1:14" ht="22.5" customHeight="1">
      <c r="A7" s="17"/>
      <c r="B7" s="43"/>
      <c r="C7" s="24" t="s">
        <v>8</v>
      </c>
      <c r="D7" s="25" t="s">
        <v>14</v>
      </c>
      <c r="E7" s="46" t="s">
        <v>8</v>
      </c>
      <c r="F7" s="47" t="s">
        <v>14</v>
      </c>
      <c r="G7" s="35" t="s">
        <v>8</v>
      </c>
      <c r="H7" s="36" t="s">
        <v>14</v>
      </c>
      <c r="I7" s="20"/>
      <c r="J7" s="109" t="s">
        <v>30</v>
      </c>
      <c r="K7" s="44">
        <v>185</v>
      </c>
      <c r="L7" s="44">
        <v>646</v>
      </c>
      <c r="M7" s="60">
        <f t="shared" si="0"/>
        <v>831</v>
      </c>
      <c r="N7" s="10"/>
    </row>
    <row r="8" spans="1:14" ht="22.5" customHeight="1">
      <c r="A8" s="17"/>
      <c r="B8" s="117" t="s">
        <v>13</v>
      </c>
      <c r="C8" s="26"/>
      <c r="D8" s="27"/>
      <c r="E8" s="48"/>
      <c r="F8" s="48"/>
      <c r="G8" s="37"/>
      <c r="H8" s="38"/>
      <c r="I8" s="7"/>
      <c r="J8" s="109" t="s">
        <v>31</v>
      </c>
      <c r="K8" s="44">
        <v>584</v>
      </c>
      <c r="L8" s="44">
        <v>1439</v>
      </c>
      <c r="M8" s="60">
        <f t="shared" si="0"/>
        <v>2023</v>
      </c>
      <c r="N8" s="10"/>
    </row>
    <row r="9" spans="1:14" ht="22.5" customHeight="1">
      <c r="A9" s="17"/>
      <c r="B9" s="106">
        <f>C9+E9+G9</f>
        <v>24997</v>
      </c>
      <c r="C9" s="28">
        <v>2880</v>
      </c>
      <c r="D9" s="54">
        <f>SUM(C9/B9)</f>
        <v>0.11521382565907909</v>
      </c>
      <c r="E9" s="49">
        <v>14830</v>
      </c>
      <c r="F9" s="55">
        <f>SUM(E9/B9)</f>
        <v>0.5932711925431051</v>
      </c>
      <c r="G9" s="2">
        <v>7287</v>
      </c>
      <c r="H9" s="56">
        <f>SUM(G9/B9)</f>
        <v>0.29151498179781576</v>
      </c>
      <c r="I9" s="7"/>
      <c r="J9" s="109" t="s">
        <v>32</v>
      </c>
      <c r="K9" s="44">
        <v>1239</v>
      </c>
      <c r="L9" s="44">
        <v>2069</v>
      </c>
      <c r="M9" s="60">
        <f t="shared" si="0"/>
        <v>3308</v>
      </c>
      <c r="N9" s="10"/>
    </row>
    <row r="10" spans="1:14" ht="22.5" customHeight="1">
      <c r="A10" s="17"/>
      <c r="B10" s="118"/>
      <c r="C10" s="29"/>
      <c r="D10" s="30"/>
      <c r="E10" s="50"/>
      <c r="F10" s="50"/>
      <c r="G10" s="3"/>
      <c r="H10" s="3"/>
      <c r="I10" s="21"/>
      <c r="J10" s="109" t="s">
        <v>33</v>
      </c>
      <c r="K10" s="44">
        <v>1738</v>
      </c>
      <c r="L10" s="44">
        <v>2425</v>
      </c>
      <c r="M10" s="60">
        <f t="shared" si="0"/>
        <v>4163</v>
      </c>
      <c r="N10" s="10"/>
    </row>
    <row r="11" spans="1:14" ht="22.5" customHeight="1">
      <c r="A11" s="17"/>
      <c r="B11" s="106" t="s">
        <v>50</v>
      </c>
      <c r="C11" s="31"/>
      <c r="D11" s="32"/>
      <c r="E11" s="51"/>
      <c r="F11" s="51"/>
      <c r="G11" s="39"/>
      <c r="H11" s="1"/>
      <c r="I11" s="7"/>
      <c r="J11" s="109" t="s">
        <v>34</v>
      </c>
      <c r="K11" s="44">
        <v>1764</v>
      </c>
      <c r="L11" s="44">
        <v>2397</v>
      </c>
      <c r="M11" s="60">
        <f t="shared" si="0"/>
        <v>4161</v>
      </c>
      <c r="N11" s="10"/>
    </row>
    <row r="12" spans="1:14" ht="22.5" customHeight="1">
      <c r="A12" s="17"/>
      <c r="B12" s="106">
        <f>C12+E12+G12</f>
        <v>29471</v>
      </c>
      <c r="C12" s="28">
        <v>2808</v>
      </c>
      <c r="D12" s="54">
        <f>SUM(C12/B12)</f>
        <v>0.0952801058667843</v>
      </c>
      <c r="E12" s="49">
        <v>15296</v>
      </c>
      <c r="F12" s="55">
        <f>SUM(E12/B12)</f>
        <v>0.5190186963455601</v>
      </c>
      <c r="G12" s="40">
        <v>11367</v>
      </c>
      <c r="H12" s="56">
        <f>SUM(G12/B12)</f>
        <v>0.38570119778765566</v>
      </c>
      <c r="I12" s="7"/>
      <c r="J12" s="109" t="s">
        <v>35</v>
      </c>
      <c r="K12" s="44">
        <v>1739</v>
      </c>
      <c r="L12" s="44">
        <v>2154</v>
      </c>
      <c r="M12" s="60">
        <f t="shared" si="0"/>
        <v>3893</v>
      </c>
      <c r="N12" s="10"/>
    </row>
    <row r="13" spans="1:14" ht="22.5" customHeight="1">
      <c r="A13" s="17"/>
      <c r="B13" s="118"/>
      <c r="C13" s="29"/>
      <c r="D13" s="30"/>
      <c r="E13" s="50"/>
      <c r="F13" s="50"/>
      <c r="G13" s="3"/>
      <c r="H13" s="3"/>
      <c r="I13" s="21"/>
      <c r="J13" s="110" t="s">
        <v>36</v>
      </c>
      <c r="K13" s="45">
        <v>2675</v>
      </c>
      <c r="L13" s="45">
        <v>2862</v>
      </c>
      <c r="M13" s="61">
        <f t="shared" si="0"/>
        <v>5537</v>
      </c>
      <c r="N13" s="10"/>
    </row>
    <row r="14" spans="1:14" ht="22.5" customHeight="1">
      <c r="A14" s="17"/>
      <c r="B14" s="117" t="s">
        <v>12</v>
      </c>
      <c r="C14" s="26"/>
      <c r="D14" s="27"/>
      <c r="E14" s="48"/>
      <c r="F14" s="48"/>
      <c r="G14" s="37"/>
      <c r="H14" s="38"/>
      <c r="I14" s="7"/>
      <c r="J14" s="110" t="s">
        <v>37</v>
      </c>
      <c r="K14" s="45">
        <v>2183</v>
      </c>
      <c r="L14" s="45">
        <v>2251</v>
      </c>
      <c r="M14" s="61">
        <f t="shared" si="0"/>
        <v>4434</v>
      </c>
      <c r="N14" s="10"/>
    </row>
    <row r="15" spans="1:14" ht="22.5" customHeight="1">
      <c r="A15" s="17"/>
      <c r="B15" s="107">
        <f>C15+E15+G15</f>
        <v>54468</v>
      </c>
      <c r="C15" s="28">
        <f>SUM(C9:C13)</f>
        <v>5688</v>
      </c>
      <c r="D15" s="57">
        <f>SUM(C15/B15)</f>
        <v>0.10442828816920026</v>
      </c>
      <c r="E15" s="52">
        <f>SUM(E9:E13)</f>
        <v>30126</v>
      </c>
      <c r="F15" s="58">
        <f>SUM(E15/B15)</f>
        <v>0.5530953954615554</v>
      </c>
      <c r="G15" s="4">
        <f>SUM(G9:G13)</f>
        <v>18654</v>
      </c>
      <c r="H15" s="59">
        <f>SUM(G15/B15)</f>
        <v>0.3424763163692443</v>
      </c>
      <c r="I15" s="21"/>
      <c r="J15" s="110" t="s">
        <v>38</v>
      </c>
      <c r="K15" s="45">
        <v>1650</v>
      </c>
      <c r="L15" s="45">
        <v>1664</v>
      </c>
      <c r="M15" s="61">
        <f t="shared" si="0"/>
        <v>3314</v>
      </c>
      <c r="N15" s="10"/>
    </row>
    <row r="16" spans="1:14" ht="22.5" customHeight="1">
      <c r="A16" s="10"/>
      <c r="B16" s="119"/>
      <c r="C16" s="33"/>
      <c r="D16" s="34"/>
      <c r="E16" s="53"/>
      <c r="F16" s="53"/>
      <c r="G16" s="5"/>
      <c r="H16" s="41"/>
      <c r="I16" s="22"/>
      <c r="J16" s="110" t="s">
        <v>39</v>
      </c>
      <c r="K16" s="45">
        <v>1317</v>
      </c>
      <c r="L16" s="45">
        <v>1433</v>
      </c>
      <c r="M16" s="61">
        <f t="shared" si="0"/>
        <v>2750</v>
      </c>
      <c r="N16" s="10"/>
    </row>
    <row r="17" spans="1:14" ht="22.5" customHeight="1">
      <c r="A17" s="9"/>
      <c r="B17" s="12"/>
      <c r="C17" s="12"/>
      <c r="D17" s="9"/>
      <c r="E17" s="12"/>
      <c r="F17" s="12"/>
      <c r="G17" s="12"/>
      <c r="H17" s="9"/>
      <c r="I17" s="9"/>
      <c r="J17" s="110" t="s">
        <v>40</v>
      </c>
      <c r="K17" s="45">
        <v>1266</v>
      </c>
      <c r="L17" s="45">
        <v>1344</v>
      </c>
      <c r="M17" s="61">
        <f t="shared" si="0"/>
        <v>2610</v>
      </c>
      <c r="N17" s="9"/>
    </row>
    <row r="18" spans="1:14" ht="22.5" customHeight="1">
      <c r="A18" s="9"/>
      <c r="B18" s="12"/>
      <c r="C18" s="12"/>
      <c r="D18" s="9"/>
      <c r="E18" s="12"/>
      <c r="F18" s="12"/>
      <c r="G18" s="265"/>
      <c r="H18" s="265"/>
      <c r="I18" s="9"/>
      <c r="J18" s="110" t="s">
        <v>41</v>
      </c>
      <c r="K18" s="45">
        <v>1497</v>
      </c>
      <c r="L18" s="45">
        <v>1424</v>
      </c>
      <c r="M18" s="61">
        <f t="shared" si="0"/>
        <v>2921</v>
      </c>
      <c r="N18" s="9"/>
    </row>
    <row r="19" spans="1:14" ht="22.5" customHeight="1">
      <c r="A19" s="9"/>
      <c r="B19" s="12"/>
      <c r="C19" s="12"/>
      <c r="D19" s="9"/>
      <c r="E19" s="12"/>
      <c r="F19" s="12"/>
      <c r="G19" s="12"/>
      <c r="H19" s="9"/>
      <c r="I19" s="9"/>
      <c r="J19" s="110" t="s">
        <v>42</v>
      </c>
      <c r="K19" s="45">
        <v>1222</v>
      </c>
      <c r="L19" s="45">
        <v>1226</v>
      </c>
      <c r="M19" s="61">
        <f t="shared" si="0"/>
        <v>2448</v>
      </c>
      <c r="N19" s="9"/>
    </row>
    <row r="20" spans="1:14" ht="22.5" customHeight="1">
      <c r="A20" s="9"/>
      <c r="B20" s="12"/>
      <c r="C20" s="12"/>
      <c r="D20" s="9"/>
      <c r="E20" s="12"/>
      <c r="F20" s="12"/>
      <c r="G20" s="12"/>
      <c r="H20" s="9"/>
      <c r="I20" s="9"/>
      <c r="J20" s="110" t="s">
        <v>43</v>
      </c>
      <c r="K20" s="45">
        <v>1002</v>
      </c>
      <c r="L20" s="45">
        <v>996</v>
      </c>
      <c r="M20" s="61">
        <f t="shared" si="0"/>
        <v>1998</v>
      </c>
      <c r="N20" s="9"/>
    </row>
    <row r="21" spans="1:14" ht="22.5" customHeight="1">
      <c r="A21" s="9"/>
      <c r="B21" s="12"/>
      <c r="C21" s="12"/>
      <c r="D21" s="9"/>
      <c r="E21" s="12"/>
      <c r="F21" s="12"/>
      <c r="G21" s="12"/>
      <c r="H21" s="9"/>
      <c r="I21" s="9"/>
      <c r="J21" s="110" t="s">
        <v>44</v>
      </c>
      <c r="K21" s="45">
        <v>864</v>
      </c>
      <c r="L21" s="45">
        <v>969</v>
      </c>
      <c r="M21" s="61">
        <f t="shared" si="0"/>
        <v>1833</v>
      </c>
      <c r="N21" s="9"/>
    </row>
    <row r="22" spans="1:14" ht="22.5" customHeight="1">
      <c r="A22" s="9"/>
      <c r="B22" s="12"/>
      <c r="C22" s="12"/>
      <c r="D22" s="9"/>
      <c r="E22" s="12"/>
      <c r="F22" s="12"/>
      <c r="G22" s="12"/>
      <c r="H22" s="9"/>
      <c r="I22" s="9"/>
      <c r="J22" s="110" t="s">
        <v>45</v>
      </c>
      <c r="K22" s="45">
        <v>1154</v>
      </c>
      <c r="L22" s="45">
        <v>1127</v>
      </c>
      <c r="M22" s="61">
        <f>SUM(K22:L22)</f>
        <v>2281</v>
      </c>
      <c r="N22" s="9"/>
    </row>
    <row r="23" spans="1:14" ht="22.5" customHeight="1">
      <c r="A23" s="9"/>
      <c r="B23" s="12"/>
      <c r="C23" s="12"/>
      <c r="D23" s="9"/>
      <c r="E23" s="12"/>
      <c r="F23" s="12"/>
      <c r="G23" s="12"/>
      <c r="H23" s="9"/>
      <c r="I23" s="9"/>
      <c r="J23" s="111" t="s">
        <v>72</v>
      </c>
      <c r="K23" s="62">
        <v>1100</v>
      </c>
      <c r="L23" s="62">
        <v>1075</v>
      </c>
      <c r="M23" s="63">
        <f>SUM(K23:L23)</f>
        <v>2175</v>
      </c>
      <c r="N23" s="9"/>
    </row>
    <row r="24" spans="1:14" ht="22.5" customHeight="1">
      <c r="A24" s="9"/>
      <c r="B24" s="12"/>
      <c r="C24" s="12"/>
      <c r="D24" s="9"/>
      <c r="E24" s="12"/>
      <c r="F24" s="12"/>
      <c r="G24" s="12"/>
      <c r="H24" s="9"/>
      <c r="I24" s="9"/>
      <c r="J24" s="111" t="s">
        <v>46</v>
      </c>
      <c r="K24" s="62">
        <v>945</v>
      </c>
      <c r="L24" s="62">
        <v>926</v>
      </c>
      <c r="M24" s="63">
        <f>SUM(K24+L24)</f>
        <v>1871</v>
      </c>
      <c r="N24" s="9"/>
    </row>
    <row r="25" spans="1:14" ht="22.5" customHeight="1">
      <c r="A25" s="9"/>
      <c r="B25" s="12"/>
      <c r="C25" s="12"/>
      <c r="D25" s="9"/>
      <c r="E25" s="12"/>
      <c r="F25" s="12"/>
      <c r="G25" s="12"/>
      <c r="H25" s="9"/>
      <c r="I25" s="9"/>
      <c r="J25" s="111" t="s">
        <v>47</v>
      </c>
      <c r="K25" s="62">
        <v>835</v>
      </c>
      <c r="L25" s="62">
        <v>807</v>
      </c>
      <c r="M25" s="63">
        <f>SUM(K25+L25)</f>
        <v>1642</v>
      </c>
      <c r="N25" s="9"/>
    </row>
    <row r="26" spans="1:14" ht="22.5" customHeight="1">
      <c r="A26" s="9"/>
      <c r="B26" s="12"/>
      <c r="C26" s="12"/>
      <c r="D26" s="9"/>
      <c r="E26" s="12"/>
      <c r="F26" s="12"/>
      <c r="G26" s="12"/>
      <c r="H26" s="9"/>
      <c r="I26" s="9"/>
      <c r="J26" s="112" t="s">
        <v>48</v>
      </c>
      <c r="K26" s="108">
        <f>SUM(K4:K25)</f>
        <v>24997</v>
      </c>
      <c r="L26" s="108">
        <f>SUM(L4:L25)</f>
        <v>29471</v>
      </c>
      <c r="M26" s="108">
        <f>SUM(M4:M25)</f>
        <v>54468</v>
      </c>
      <c r="N26" s="9"/>
    </row>
    <row r="27" spans="1:14" ht="13.5">
      <c r="A27" s="9"/>
      <c r="B27" s="12"/>
      <c r="C27" s="12"/>
      <c r="D27" s="9"/>
      <c r="E27" s="12"/>
      <c r="F27" s="12"/>
      <c r="G27" s="12"/>
      <c r="H27" s="9"/>
      <c r="I27" s="9"/>
      <c r="J27" s="9"/>
      <c r="K27" s="12"/>
      <c r="L27" s="12"/>
      <c r="M27" s="23"/>
      <c r="N27" s="9"/>
    </row>
  </sheetData>
  <sheetProtection/>
  <mergeCells count="11">
    <mergeCell ref="B1:H1"/>
    <mergeCell ref="B2:H2"/>
    <mergeCell ref="B3:H3"/>
    <mergeCell ref="C5:D5"/>
    <mergeCell ref="E5:F5"/>
    <mergeCell ref="G5:H5"/>
    <mergeCell ref="C6:D6"/>
    <mergeCell ref="E6:F6"/>
    <mergeCell ref="G6:H6"/>
    <mergeCell ref="G18:H18"/>
    <mergeCell ref="B4:H4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10"/>
      <c r="B1" s="267" t="s">
        <v>49</v>
      </c>
      <c r="C1" s="267"/>
      <c r="D1" s="267"/>
      <c r="E1" s="267"/>
      <c r="F1" s="267"/>
      <c r="G1" s="267"/>
      <c r="H1" s="267"/>
      <c r="I1" s="13"/>
      <c r="J1" s="10"/>
      <c r="K1" s="14"/>
      <c r="L1" s="14"/>
      <c r="M1" s="15"/>
      <c r="N1" s="10"/>
    </row>
    <row r="2" spans="1:14" ht="11.25" customHeight="1">
      <c r="A2" s="10"/>
      <c r="B2" s="266"/>
      <c r="C2" s="266"/>
      <c r="D2" s="266"/>
      <c r="E2" s="266"/>
      <c r="F2" s="266"/>
      <c r="G2" s="266"/>
      <c r="H2" s="266"/>
      <c r="I2" s="11"/>
      <c r="J2" s="10"/>
      <c r="K2" s="14"/>
      <c r="L2" s="14"/>
      <c r="M2" s="15"/>
      <c r="N2" s="10"/>
    </row>
    <row r="3" spans="1:14" ht="22.5" customHeight="1">
      <c r="A3" s="16"/>
      <c r="B3" s="266" t="s">
        <v>0</v>
      </c>
      <c r="C3" s="266"/>
      <c r="D3" s="266"/>
      <c r="E3" s="266"/>
      <c r="F3" s="266"/>
      <c r="G3" s="266"/>
      <c r="H3" s="266"/>
      <c r="I3" s="11"/>
      <c r="J3" s="102" t="s">
        <v>28</v>
      </c>
      <c r="K3" s="103" t="s">
        <v>2</v>
      </c>
      <c r="L3" s="103" t="s">
        <v>3</v>
      </c>
      <c r="M3" s="104" t="s">
        <v>1</v>
      </c>
      <c r="N3" s="10"/>
    </row>
    <row r="4" spans="1:14" ht="22.5" customHeight="1">
      <c r="A4" s="17"/>
      <c r="B4" s="266" t="s">
        <v>76</v>
      </c>
      <c r="C4" s="266"/>
      <c r="D4" s="266"/>
      <c r="E4" s="266"/>
      <c r="F4" s="266"/>
      <c r="G4" s="266"/>
      <c r="H4" s="266"/>
      <c r="I4" s="17"/>
      <c r="J4" s="109" t="s">
        <v>74</v>
      </c>
      <c r="K4" s="44">
        <v>0</v>
      </c>
      <c r="L4" s="44">
        <v>3</v>
      </c>
      <c r="M4" s="60">
        <f>SUM(K4+L4)</f>
        <v>3</v>
      </c>
      <c r="N4" s="10"/>
    </row>
    <row r="5" spans="1:14" ht="22.5" customHeight="1">
      <c r="A5" s="17"/>
      <c r="B5" s="42"/>
      <c r="C5" s="268" t="s">
        <v>4</v>
      </c>
      <c r="D5" s="268"/>
      <c r="E5" s="269" t="s">
        <v>6</v>
      </c>
      <c r="F5" s="269"/>
      <c r="G5" s="261" t="s">
        <v>9</v>
      </c>
      <c r="H5" s="261"/>
      <c r="I5" s="19"/>
      <c r="J5" s="109" t="s">
        <v>73</v>
      </c>
      <c r="K5" s="44">
        <v>9</v>
      </c>
      <c r="L5" s="44">
        <v>38</v>
      </c>
      <c r="M5" s="60">
        <f aca="true" t="shared" si="0" ref="M5:M21">SUM(K5+L5)</f>
        <v>47</v>
      </c>
      <c r="N5" s="10"/>
    </row>
    <row r="6" spans="1:14" ht="22.5" customHeight="1">
      <c r="A6" s="17"/>
      <c r="B6" s="105" t="s">
        <v>11</v>
      </c>
      <c r="C6" s="262" t="s">
        <v>5</v>
      </c>
      <c r="D6" s="262"/>
      <c r="E6" s="263" t="s">
        <v>7</v>
      </c>
      <c r="F6" s="263"/>
      <c r="G6" s="264" t="s">
        <v>10</v>
      </c>
      <c r="H6" s="264"/>
      <c r="I6" s="19"/>
      <c r="J6" s="109" t="s">
        <v>29</v>
      </c>
      <c r="K6" s="44">
        <v>33</v>
      </c>
      <c r="L6" s="44">
        <v>187</v>
      </c>
      <c r="M6" s="60">
        <f t="shared" si="0"/>
        <v>220</v>
      </c>
      <c r="N6" s="10"/>
    </row>
    <row r="7" spans="1:14" ht="22.5" customHeight="1">
      <c r="A7" s="17"/>
      <c r="B7" s="43"/>
      <c r="C7" s="24" t="s">
        <v>8</v>
      </c>
      <c r="D7" s="25" t="s">
        <v>14</v>
      </c>
      <c r="E7" s="46" t="s">
        <v>8</v>
      </c>
      <c r="F7" s="47" t="s">
        <v>14</v>
      </c>
      <c r="G7" s="35" t="s">
        <v>8</v>
      </c>
      <c r="H7" s="36" t="s">
        <v>14</v>
      </c>
      <c r="I7" s="20"/>
      <c r="J7" s="109" t="s">
        <v>30</v>
      </c>
      <c r="K7" s="44">
        <v>200</v>
      </c>
      <c r="L7" s="44">
        <v>670</v>
      </c>
      <c r="M7" s="60">
        <f t="shared" si="0"/>
        <v>870</v>
      </c>
      <c r="N7" s="10"/>
    </row>
    <row r="8" spans="1:14" ht="22.5" customHeight="1">
      <c r="A8" s="17"/>
      <c r="B8" s="117" t="s">
        <v>13</v>
      </c>
      <c r="C8" s="26"/>
      <c r="D8" s="27"/>
      <c r="E8" s="48"/>
      <c r="F8" s="48"/>
      <c r="G8" s="37"/>
      <c r="H8" s="38"/>
      <c r="I8" s="7"/>
      <c r="J8" s="109" t="s">
        <v>31</v>
      </c>
      <c r="K8" s="44">
        <v>612</v>
      </c>
      <c r="L8" s="44">
        <v>1434</v>
      </c>
      <c r="M8" s="60">
        <f t="shared" si="0"/>
        <v>2046</v>
      </c>
      <c r="N8" s="10"/>
    </row>
    <row r="9" spans="1:14" ht="22.5" customHeight="1">
      <c r="A9" s="17"/>
      <c r="B9" s="106">
        <f>C9+E9+G9</f>
        <v>24764</v>
      </c>
      <c r="C9" s="28">
        <v>2807</v>
      </c>
      <c r="D9" s="54">
        <f>SUM(C9/B9)</f>
        <v>0.1133500242287191</v>
      </c>
      <c r="E9" s="49">
        <v>14635</v>
      </c>
      <c r="F9" s="55">
        <f>SUM(E9/B9)</f>
        <v>0.5909788402519787</v>
      </c>
      <c r="G9" s="2">
        <v>7322</v>
      </c>
      <c r="H9" s="56">
        <f>SUM(G9/B9)</f>
        <v>0.2956711355193022</v>
      </c>
      <c r="I9" s="7"/>
      <c r="J9" s="109" t="s">
        <v>32</v>
      </c>
      <c r="K9" s="44">
        <v>1249</v>
      </c>
      <c r="L9" s="44">
        <v>2108</v>
      </c>
      <c r="M9" s="60">
        <f t="shared" si="0"/>
        <v>3357</v>
      </c>
      <c r="N9" s="10"/>
    </row>
    <row r="10" spans="1:14" ht="22.5" customHeight="1">
      <c r="A10" s="17"/>
      <c r="B10" s="118"/>
      <c r="C10" s="29"/>
      <c r="D10" s="30"/>
      <c r="E10" s="50"/>
      <c r="F10" s="50"/>
      <c r="G10" s="3"/>
      <c r="H10" s="3"/>
      <c r="I10" s="21"/>
      <c r="J10" s="109" t="s">
        <v>33</v>
      </c>
      <c r="K10" s="44">
        <v>1678</v>
      </c>
      <c r="L10" s="44">
        <v>2408</v>
      </c>
      <c r="M10" s="60">
        <f t="shared" si="0"/>
        <v>4086</v>
      </c>
      <c r="N10" s="10"/>
    </row>
    <row r="11" spans="1:14" ht="22.5" customHeight="1">
      <c r="A11" s="17"/>
      <c r="B11" s="106" t="s">
        <v>50</v>
      </c>
      <c r="C11" s="31"/>
      <c r="D11" s="32"/>
      <c r="E11" s="51"/>
      <c r="F11" s="51"/>
      <c r="G11" s="39"/>
      <c r="H11" s="1"/>
      <c r="I11" s="7"/>
      <c r="J11" s="109" t="s">
        <v>34</v>
      </c>
      <c r="K11" s="44">
        <v>1797</v>
      </c>
      <c r="L11" s="44">
        <v>2366</v>
      </c>
      <c r="M11" s="60">
        <f t="shared" si="0"/>
        <v>4163</v>
      </c>
      <c r="N11" s="10"/>
    </row>
    <row r="12" spans="1:14" ht="22.5" customHeight="1">
      <c r="A12" s="17"/>
      <c r="B12" s="106">
        <f>C12+E12+G12</f>
        <v>29156</v>
      </c>
      <c r="C12" s="28">
        <v>2721</v>
      </c>
      <c r="D12" s="54">
        <f>SUM(C12/B12)</f>
        <v>0.09332555906159967</v>
      </c>
      <c r="E12" s="49">
        <v>15013</v>
      </c>
      <c r="F12" s="55">
        <f>SUM(E12/B12)</f>
        <v>0.5149197420771024</v>
      </c>
      <c r="G12" s="40">
        <v>11422</v>
      </c>
      <c r="H12" s="56">
        <f>SUM(G12/B12)</f>
        <v>0.3917546988612978</v>
      </c>
      <c r="I12" s="7"/>
      <c r="J12" s="109" t="s">
        <v>35</v>
      </c>
      <c r="K12" s="44">
        <v>1744</v>
      </c>
      <c r="L12" s="44">
        <v>2208</v>
      </c>
      <c r="M12" s="60">
        <f t="shared" si="0"/>
        <v>3952</v>
      </c>
      <c r="N12" s="10"/>
    </row>
    <row r="13" spans="1:14" ht="22.5" customHeight="1">
      <c r="A13" s="17"/>
      <c r="B13" s="118"/>
      <c r="C13" s="29"/>
      <c r="D13" s="30"/>
      <c r="E13" s="50"/>
      <c r="F13" s="50"/>
      <c r="G13" s="3"/>
      <c r="H13" s="3"/>
      <c r="I13" s="21"/>
      <c r="J13" s="110" t="s">
        <v>36</v>
      </c>
      <c r="K13" s="45">
        <v>2694</v>
      </c>
      <c r="L13" s="45">
        <v>2802</v>
      </c>
      <c r="M13" s="61">
        <f t="shared" si="0"/>
        <v>5496</v>
      </c>
      <c r="N13" s="10"/>
    </row>
    <row r="14" spans="1:14" ht="22.5" customHeight="1">
      <c r="A14" s="17"/>
      <c r="B14" s="117" t="s">
        <v>12</v>
      </c>
      <c r="C14" s="26"/>
      <c r="D14" s="27"/>
      <c r="E14" s="48"/>
      <c r="F14" s="48"/>
      <c r="G14" s="37"/>
      <c r="H14" s="38"/>
      <c r="I14" s="7"/>
      <c r="J14" s="110" t="s">
        <v>37</v>
      </c>
      <c r="K14" s="45">
        <v>2103</v>
      </c>
      <c r="L14" s="45">
        <v>2159</v>
      </c>
      <c r="M14" s="61">
        <f t="shared" si="0"/>
        <v>4262</v>
      </c>
      <c r="N14" s="10"/>
    </row>
    <row r="15" spans="1:14" ht="22.5" customHeight="1">
      <c r="A15" s="17"/>
      <c r="B15" s="107">
        <f>C15+E15+G15</f>
        <v>53920</v>
      </c>
      <c r="C15" s="28">
        <f>SUM(C9:C13)</f>
        <v>5528</v>
      </c>
      <c r="D15" s="57">
        <f>SUM(C15/B15)</f>
        <v>0.10252225519287834</v>
      </c>
      <c r="E15" s="52">
        <f>SUM(E9:E13)</f>
        <v>29648</v>
      </c>
      <c r="F15" s="58">
        <f>SUM(E15/B15)</f>
        <v>0.5498516320474778</v>
      </c>
      <c r="G15" s="4">
        <f>SUM(G9:G13)</f>
        <v>18744</v>
      </c>
      <c r="H15" s="59">
        <f>SUM(G15/B15)</f>
        <v>0.3476261127596439</v>
      </c>
      <c r="I15" s="21"/>
      <c r="J15" s="110" t="s">
        <v>38</v>
      </c>
      <c r="K15" s="45">
        <v>1542</v>
      </c>
      <c r="L15" s="45">
        <v>1623</v>
      </c>
      <c r="M15" s="61">
        <f t="shared" si="0"/>
        <v>3165</v>
      </c>
      <c r="N15" s="10"/>
    </row>
    <row r="16" spans="1:14" ht="22.5" customHeight="1">
      <c r="A16" s="10"/>
      <c r="B16" s="119"/>
      <c r="C16" s="33"/>
      <c r="D16" s="34"/>
      <c r="E16" s="53"/>
      <c r="F16" s="53"/>
      <c r="G16" s="5"/>
      <c r="H16" s="41"/>
      <c r="I16" s="22"/>
      <c r="J16" s="110" t="s">
        <v>39</v>
      </c>
      <c r="K16" s="45">
        <v>1305</v>
      </c>
      <c r="L16" s="45">
        <v>1391</v>
      </c>
      <c r="M16" s="61">
        <f t="shared" si="0"/>
        <v>2696</v>
      </c>
      <c r="N16" s="10"/>
    </row>
    <row r="17" spans="1:14" ht="22.5" customHeight="1">
      <c r="A17" s="9"/>
      <c r="B17" s="12"/>
      <c r="C17" s="12"/>
      <c r="D17" s="9"/>
      <c r="E17" s="12"/>
      <c r="F17" s="12"/>
      <c r="G17" s="12"/>
      <c r="H17" s="9"/>
      <c r="I17" s="9"/>
      <c r="J17" s="110" t="s">
        <v>40</v>
      </c>
      <c r="K17" s="45">
        <v>1305</v>
      </c>
      <c r="L17" s="45">
        <v>1370</v>
      </c>
      <c r="M17" s="61">
        <f t="shared" si="0"/>
        <v>2675</v>
      </c>
      <c r="N17" s="9"/>
    </row>
    <row r="18" spans="1:14" ht="22.5" customHeight="1">
      <c r="A18" s="9"/>
      <c r="B18" s="12"/>
      <c r="C18" s="12"/>
      <c r="D18" s="9"/>
      <c r="E18" s="12"/>
      <c r="F18" s="12"/>
      <c r="G18" s="265"/>
      <c r="H18" s="265"/>
      <c r="I18" s="9"/>
      <c r="J18" s="110" t="s">
        <v>41</v>
      </c>
      <c r="K18" s="45">
        <v>1492</v>
      </c>
      <c r="L18" s="45">
        <v>1416</v>
      </c>
      <c r="M18" s="61">
        <f t="shared" si="0"/>
        <v>2908</v>
      </c>
      <c r="N18" s="9"/>
    </row>
    <row r="19" spans="1:14" ht="22.5" customHeight="1">
      <c r="A19" s="9"/>
      <c r="B19" s="12"/>
      <c r="C19" s="12"/>
      <c r="D19" s="9"/>
      <c r="E19" s="12"/>
      <c r="F19" s="12"/>
      <c r="G19" s="12"/>
      <c r="H19" s="9"/>
      <c r="I19" s="9"/>
      <c r="J19" s="110" t="s">
        <v>42</v>
      </c>
      <c r="K19" s="45">
        <v>1163</v>
      </c>
      <c r="L19" s="45">
        <v>1156</v>
      </c>
      <c r="M19" s="61">
        <f t="shared" si="0"/>
        <v>2319</v>
      </c>
      <c r="N19" s="9"/>
    </row>
    <row r="20" spans="1:14" ht="22.5" customHeight="1">
      <c r="A20" s="9"/>
      <c r="B20" s="12"/>
      <c r="C20" s="12"/>
      <c r="D20" s="9"/>
      <c r="E20" s="12"/>
      <c r="F20" s="12"/>
      <c r="G20" s="12"/>
      <c r="H20" s="9"/>
      <c r="I20" s="9"/>
      <c r="J20" s="110" t="s">
        <v>43</v>
      </c>
      <c r="K20" s="45">
        <v>964</v>
      </c>
      <c r="L20" s="45">
        <v>996</v>
      </c>
      <c r="M20" s="61">
        <f t="shared" si="0"/>
        <v>1960</v>
      </c>
      <c r="N20" s="9"/>
    </row>
    <row r="21" spans="1:14" ht="22.5" customHeight="1">
      <c r="A21" s="9"/>
      <c r="B21" s="12"/>
      <c r="C21" s="12"/>
      <c r="D21" s="9"/>
      <c r="E21" s="12"/>
      <c r="F21" s="12"/>
      <c r="G21" s="12"/>
      <c r="H21" s="9"/>
      <c r="I21" s="9"/>
      <c r="J21" s="110" t="s">
        <v>44</v>
      </c>
      <c r="K21" s="45">
        <v>903</v>
      </c>
      <c r="L21" s="45">
        <v>942</v>
      </c>
      <c r="M21" s="61">
        <f t="shared" si="0"/>
        <v>1845</v>
      </c>
      <c r="N21" s="9"/>
    </row>
    <row r="22" spans="1:14" ht="22.5" customHeight="1">
      <c r="A22" s="9"/>
      <c r="B22" s="12"/>
      <c r="C22" s="12"/>
      <c r="D22" s="9"/>
      <c r="E22" s="12"/>
      <c r="F22" s="12"/>
      <c r="G22" s="12"/>
      <c r="H22" s="9"/>
      <c r="I22" s="9"/>
      <c r="J22" s="110" t="s">
        <v>45</v>
      </c>
      <c r="K22" s="45">
        <v>1164</v>
      </c>
      <c r="L22" s="45">
        <v>1158</v>
      </c>
      <c r="M22" s="61">
        <f>SUM(K22:L22)</f>
        <v>2322</v>
      </c>
      <c r="N22" s="9"/>
    </row>
    <row r="23" spans="1:14" ht="22.5" customHeight="1">
      <c r="A23" s="9"/>
      <c r="B23" s="12"/>
      <c r="C23" s="12"/>
      <c r="D23" s="9"/>
      <c r="E23" s="12"/>
      <c r="F23" s="12"/>
      <c r="G23" s="12"/>
      <c r="H23" s="9"/>
      <c r="I23" s="9"/>
      <c r="J23" s="111" t="s">
        <v>72</v>
      </c>
      <c r="K23" s="62">
        <v>1064</v>
      </c>
      <c r="L23" s="62">
        <v>1054</v>
      </c>
      <c r="M23" s="63">
        <f>SUM(K23:L23)</f>
        <v>2118</v>
      </c>
      <c r="N23" s="9"/>
    </row>
    <row r="24" spans="1:14" ht="22.5" customHeight="1">
      <c r="A24" s="9"/>
      <c r="B24" s="12"/>
      <c r="C24" s="12"/>
      <c r="D24" s="9"/>
      <c r="E24" s="12"/>
      <c r="F24" s="12"/>
      <c r="G24" s="12"/>
      <c r="H24" s="9"/>
      <c r="I24" s="9"/>
      <c r="J24" s="111" t="s">
        <v>46</v>
      </c>
      <c r="K24" s="62">
        <v>941</v>
      </c>
      <c r="L24" s="62">
        <v>891</v>
      </c>
      <c r="M24" s="63">
        <f>SUM(K24+L24)</f>
        <v>1832</v>
      </c>
      <c r="N24" s="9"/>
    </row>
    <row r="25" spans="1:14" ht="22.5" customHeight="1">
      <c r="A25" s="9"/>
      <c r="B25" s="12"/>
      <c r="C25" s="12"/>
      <c r="D25" s="9"/>
      <c r="E25" s="12"/>
      <c r="F25" s="12"/>
      <c r="G25" s="12"/>
      <c r="H25" s="9"/>
      <c r="I25" s="9"/>
      <c r="J25" s="111" t="s">
        <v>47</v>
      </c>
      <c r="K25" s="62">
        <v>802</v>
      </c>
      <c r="L25" s="62">
        <v>776</v>
      </c>
      <c r="M25" s="63">
        <f>SUM(K25+L25)</f>
        <v>1578</v>
      </c>
      <c r="N25" s="9"/>
    </row>
    <row r="26" spans="1:14" ht="22.5" customHeight="1">
      <c r="A26" s="9"/>
      <c r="B26" s="12"/>
      <c r="C26" s="12"/>
      <c r="D26" s="9"/>
      <c r="E26" s="12"/>
      <c r="F26" s="12"/>
      <c r="G26" s="12"/>
      <c r="H26" s="9"/>
      <c r="I26" s="9"/>
      <c r="J26" s="112" t="s">
        <v>48</v>
      </c>
      <c r="K26" s="108">
        <f>SUM(K4:K25)</f>
        <v>24764</v>
      </c>
      <c r="L26" s="108">
        <f>SUM(L4:L25)</f>
        <v>29156</v>
      </c>
      <c r="M26" s="108">
        <f>SUM(M4:M25)</f>
        <v>53920</v>
      </c>
      <c r="N26" s="9"/>
    </row>
    <row r="27" spans="1:14" ht="13.5">
      <c r="A27" s="9"/>
      <c r="B27" s="12"/>
      <c r="C27" s="12"/>
      <c r="D27" s="9"/>
      <c r="E27" s="12"/>
      <c r="F27" s="12"/>
      <c r="G27" s="12"/>
      <c r="H27" s="9"/>
      <c r="I27" s="9"/>
      <c r="J27" s="9"/>
      <c r="K27" s="12"/>
      <c r="L27" s="12"/>
      <c r="M27" s="23"/>
      <c r="N27" s="9"/>
    </row>
  </sheetData>
  <sheetProtection/>
  <mergeCells count="11">
    <mergeCell ref="B1:H1"/>
    <mergeCell ref="B2:H2"/>
    <mergeCell ref="B3:H3"/>
    <mergeCell ref="C5:D5"/>
    <mergeCell ref="E5:F5"/>
    <mergeCell ref="G5:H5"/>
    <mergeCell ref="C6:D6"/>
    <mergeCell ref="E6:F6"/>
    <mergeCell ref="G6:H6"/>
    <mergeCell ref="G18:H18"/>
    <mergeCell ref="B4:H4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O21" sqref="O21"/>
      <selection pane="bottomLeft" activeCell="Q9" sqref="Q9"/>
    </sheetView>
  </sheetViews>
  <sheetFormatPr defaultColWidth="9.00390625" defaultRowHeight="22.5" customHeight="1"/>
  <cols>
    <col min="1" max="1" width="4.625" style="82" customWidth="1"/>
    <col min="2" max="2" width="12.125" style="82" customWidth="1"/>
    <col min="3" max="3" width="13.875" style="84" customWidth="1"/>
    <col min="4" max="4" width="10.625" style="85" customWidth="1"/>
    <col min="5" max="5" width="4.625" style="85" customWidth="1"/>
    <col min="6" max="6" width="10.625" style="85" customWidth="1"/>
    <col min="7" max="7" width="4.625" style="85" customWidth="1"/>
    <col min="8" max="8" width="10.625" style="85" customWidth="1"/>
    <col min="9" max="9" width="4.625" style="85" customWidth="1"/>
    <col min="10" max="10" width="10.375" style="85" customWidth="1"/>
    <col min="11" max="11" width="5.625" style="82" customWidth="1"/>
    <col min="12" max="12" width="4.625" style="82" customWidth="1"/>
    <col min="13" max="13" width="8.625" style="82" customWidth="1"/>
    <col min="14" max="14" width="7.625" style="82" customWidth="1"/>
    <col min="15" max="16384" width="9.00390625" style="82" customWidth="1"/>
  </cols>
  <sheetData>
    <row r="1" spans="1:12" ht="22.5" customHeight="1">
      <c r="A1" s="65"/>
      <c r="B1" s="65"/>
      <c r="C1" s="253" t="s">
        <v>86</v>
      </c>
      <c r="D1" s="253"/>
      <c r="E1" s="253"/>
      <c r="F1" s="253"/>
      <c r="G1" s="253"/>
      <c r="H1" s="253"/>
      <c r="I1" s="253"/>
      <c r="J1" s="253"/>
      <c r="K1" s="65"/>
      <c r="L1" s="65"/>
    </row>
    <row r="2" spans="1:12" ht="22.5" customHeight="1">
      <c r="A2" s="65"/>
      <c r="B2" s="65"/>
      <c r="C2" s="254" t="s">
        <v>0</v>
      </c>
      <c r="D2" s="254"/>
      <c r="E2" s="254"/>
      <c r="F2" s="254"/>
      <c r="G2" s="254"/>
      <c r="H2" s="254"/>
      <c r="I2" s="254"/>
      <c r="J2" s="254"/>
      <c r="K2" s="255"/>
      <c r="L2" s="67"/>
    </row>
    <row r="3" spans="1:12" ht="22.5" customHeight="1">
      <c r="A3" s="65"/>
      <c r="B3" s="65"/>
      <c r="C3" s="254" t="s">
        <v>75</v>
      </c>
      <c r="D3" s="254"/>
      <c r="E3" s="254"/>
      <c r="F3" s="254"/>
      <c r="G3" s="254"/>
      <c r="H3" s="254"/>
      <c r="I3" s="254"/>
      <c r="J3" s="254"/>
      <c r="K3" s="254"/>
      <c r="L3" s="66"/>
    </row>
    <row r="4" spans="1:12" ht="10.5" customHeight="1">
      <c r="A4" s="65"/>
      <c r="B4" s="65"/>
      <c r="C4" s="68"/>
      <c r="D4" s="69"/>
      <c r="E4" s="69"/>
      <c r="F4" s="69"/>
      <c r="G4" s="69"/>
      <c r="H4" s="69"/>
      <c r="I4" s="69"/>
      <c r="J4" s="69"/>
      <c r="K4" s="65"/>
      <c r="L4" s="65"/>
    </row>
    <row r="5" spans="1:12" ht="22.5" customHeight="1">
      <c r="A5" s="65"/>
      <c r="B5" s="256"/>
      <c r="C5" s="257"/>
      <c r="D5" s="258" t="s">
        <v>70</v>
      </c>
      <c r="E5" s="258"/>
      <c r="F5" s="259" t="s">
        <v>2</v>
      </c>
      <c r="G5" s="260"/>
      <c r="H5" s="259" t="s">
        <v>3</v>
      </c>
      <c r="I5" s="258"/>
      <c r="J5" s="259" t="s">
        <v>1</v>
      </c>
      <c r="K5" s="260"/>
      <c r="L5" s="70"/>
    </row>
    <row r="6" spans="1:12" ht="22.5" customHeight="1">
      <c r="A6" s="65"/>
      <c r="B6" s="246" t="s">
        <v>51</v>
      </c>
      <c r="C6" s="114" t="s">
        <v>18</v>
      </c>
      <c r="D6" s="77">
        <v>7506</v>
      </c>
      <c r="E6" s="71"/>
      <c r="F6" s="72">
        <v>7081</v>
      </c>
      <c r="G6" s="73"/>
      <c r="H6" s="72">
        <v>8721</v>
      </c>
      <c r="I6" s="74"/>
      <c r="J6" s="72">
        <f aca="true" t="shared" si="0" ref="J6:J18">F6+H6</f>
        <v>15802</v>
      </c>
      <c r="K6" s="75"/>
      <c r="L6" s="76"/>
    </row>
    <row r="7" spans="1:12" ht="22.5" customHeight="1">
      <c r="A7" s="65"/>
      <c r="B7" s="247"/>
      <c r="C7" s="114" t="s">
        <v>19</v>
      </c>
      <c r="D7" s="77">
        <v>5443</v>
      </c>
      <c r="E7" s="77"/>
      <c r="F7" s="78">
        <v>5702</v>
      </c>
      <c r="G7" s="79"/>
      <c r="H7" s="78">
        <v>6505</v>
      </c>
      <c r="I7" s="71"/>
      <c r="J7" s="72">
        <f t="shared" si="0"/>
        <v>12207</v>
      </c>
      <c r="K7" s="80"/>
      <c r="L7" s="76"/>
    </row>
    <row r="8" spans="1:12" ht="22.5" customHeight="1">
      <c r="A8" s="65"/>
      <c r="B8" s="247"/>
      <c r="C8" s="115" t="s">
        <v>17</v>
      </c>
      <c r="D8" s="249">
        <v>986</v>
      </c>
      <c r="E8" s="250"/>
      <c r="F8" s="251">
        <v>998</v>
      </c>
      <c r="G8" s="252"/>
      <c r="H8" s="249">
        <v>1123</v>
      </c>
      <c r="I8" s="250"/>
      <c r="J8" s="251">
        <f t="shared" si="0"/>
        <v>2121</v>
      </c>
      <c r="K8" s="252"/>
      <c r="L8" s="81"/>
    </row>
    <row r="9" spans="1:12" ht="22.5" customHeight="1">
      <c r="A9" s="65"/>
      <c r="B9" s="247"/>
      <c r="C9" s="115" t="s">
        <v>15</v>
      </c>
      <c r="D9" s="249">
        <v>655</v>
      </c>
      <c r="E9" s="250"/>
      <c r="F9" s="251">
        <v>783</v>
      </c>
      <c r="G9" s="252"/>
      <c r="H9" s="249">
        <v>884</v>
      </c>
      <c r="I9" s="250"/>
      <c r="J9" s="251">
        <f t="shared" si="0"/>
        <v>1667</v>
      </c>
      <c r="K9" s="252"/>
      <c r="L9" s="81"/>
    </row>
    <row r="10" spans="1:12" ht="22.5" customHeight="1">
      <c r="A10" s="65"/>
      <c r="B10" s="247"/>
      <c r="C10" s="113" t="s">
        <v>27</v>
      </c>
      <c r="D10" s="88">
        <v>1678</v>
      </c>
      <c r="E10" s="88"/>
      <c r="F10" s="90">
        <v>1889</v>
      </c>
      <c r="G10" s="87"/>
      <c r="H10" s="90">
        <v>2210</v>
      </c>
      <c r="I10" s="86"/>
      <c r="J10" s="89">
        <f t="shared" si="0"/>
        <v>4099</v>
      </c>
      <c r="K10" s="91"/>
      <c r="L10" s="76"/>
    </row>
    <row r="11" spans="1:12" ht="22.5" customHeight="1">
      <c r="A11" s="65"/>
      <c r="B11" s="247"/>
      <c r="C11" s="113" t="s">
        <v>20</v>
      </c>
      <c r="D11" s="88">
        <v>1394</v>
      </c>
      <c r="E11" s="88"/>
      <c r="F11" s="90">
        <v>1454</v>
      </c>
      <c r="G11" s="87"/>
      <c r="H11" s="90">
        <v>1703</v>
      </c>
      <c r="I11" s="86"/>
      <c r="J11" s="89">
        <f t="shared" si="0"/>
        <v>3157</v>
      </c>
      <c r="K11" s="91"/>
      <c r="L11" s="76"/>
    </row>
    <row r="12" spans="1:12" ht="22.5" customHeight="1">
      <c r="A12" s="65"/>
      <c r="B12" s="247"/>
      <c r="C12" s="115" t="s">
        <v>16</v>
      </c>
      <c r="D12" s="249">
        <v>66</v>
      </c>
      <c r="E12" s="250"/>
      <c r="F12" s="251">
        <v>63</v>
      </c>
      <c r="G12" s="252"/>
      <c r="H12" s="249">
        <v>87</v>
      </c>
      <c r="I12" s="250"/>
      <c r="J12" s="251">
        <f t="shared" si="0"/>
        <v>150</v>
      </c>
      <c r="K12" s="252"/>
      <c r="L12" s="81"/>
    </row>
    <row r="13" spans="1:12" ht="22.5" customHeight="1">
      <c r="A13" s="65"/>
      <c r="B13" s="247"/>
      <c r="C13" s="114" t="s">
        <v>21</v>
      </c>
      <c r="D13" s="77">
        <v>605</v>
      </c>
      <c r="E13" s="77"/>
      <c r="F13" s="78">
        <v>645</v>
      </c>
      <c r="G13" s="79"/>
      <c r="H13" s="78">
        <v>764</v>
      </c>
      <c r="I13" s="71"/>
      <c r="J13" s="72">
        <f t="shared" si="0"/>
        <v>1409</v>
      </c>
      <c r="K13" s="80"/>
      <c r="L13" s="76"/>
    </row>
    <row r="14" spans="1:12" ht="22.5" customHeight="1">
      <c r="A14" s="65"/>
      <c r="B14" s="247"/>
      <c r="C14" s="114" t="s">
        <v>22</v>
      </c>
      <c r="D14" s="77">
        <v>972</v>
      </c>
      <c r="E14" s="77"/>
      <c r="F14" s="78">
        <v>1031</v>
      </c>
      <c r="G14" s="79"/>
      <c r="H14" s="78">
        <v>1197</v>
      </c>
      <c r="I14" s="71"/>
      <c r="J14" s="72">
        <f t="shared" si="0"/>
        <v>2228</v>
      </c>
      <c r="K14" s="80"/>
      <c r="L14" s="76"/>
    </row>
    <row r="15" spans="1:12" ht="22.5" customHeight="1">
      <c r="A15" s="65"/>
      <c r="B15" s="247"/>
      <c r="C15" s="114" t="s">
        <v>23</v>
      </c>
      <c r="D15" s="77">
        <v>302</v>
      </c>
      <c r="E15" s="77"/>
      <c r="F15" s="78">
        <v>392</v>
      </c>
      <c r="G15" s="79"/>
      <c r="H15" s="78">
        <v>473</v>
      </c>
      <c r="I15" s="71"/>
      <c r="J15" s="72">
        <f t="shared" si="0"/>
        <v>865</v>
      </c>
      <c r="K15" s="80"/>
      <c r="L15" s="76"/>
    </row>
    <row r="16" spans="1:12" ht="22.5" customHeight="1">
      <c r="A16" s="65"/>
      <c r="B16" s="247"/>
      <c r="C16" s="114" t="s">
        <v>24</v>
      </c>
      <c r="D16" s="77">
        <v>72</v>
      </c>
      <c r="E16" s="77"/>
      <c r="F16" s="78">
        <v>81</v>
      </c>
      <c r="G16" s="79"/>
      <c r="H16" s="78">
        <v>101</v>
      </c>
      <c r="I16" s="71"/>
      <c r="J16" s="72">
        <f t="shared" si="0"/>
        <v>182</v>
      </c>
      <c r="K16" s="80"/>
      <c r="L16" s="76"/>
    </row>
    <row r="17" spans="1:12" ht="22.5" customHeight="1">
      <c r="A17" s="65"/>
      <c r="B17" s="247"/>
      <c r="C17" s="114" t="s">
        <v>25</v>
      </c>
      <c r="D17" s="77">
        <v>4</v>
      </c>
      <c r="E17" s="77"/>
      <c r="F17" s="78">
        <v>2</v>
      </c>
      <c r="G17" s="79"/>
      <c r="H17" s="78">
        <v>4</v>
      </c>
      <c r="I17" s="71"/>
      <c r="J17" s="72">
        <f t="shared" si="0"/>
        <v>6</v>
      </c>
      <c r="K17" s="80"/>
      <c r="L17" s="76"/>
    </row>
    <row r="18" spans="1:12" ht="22.5" customHeight="1">
      <c r="A18" s="65"/>
      <c r="B18" s="247"/>
      <c r="C18" s="114" t="s">
        <v>26</v>
      </c>
      <c r="D18" s="77">
        <v>503</v>
      </c>
      <c r="E18" s="77"/>
      <c r="F18" s="78">
        <v>510</v>
      </c>
      <c r="G18" s="79"/>
      <c r="H18" s="78">
        <v>468</v>
      </c>
      <c r="I18" s="71"/>
      <c r="J18" s="78">
        <f t="shared" si="0"/>
        <v>978</v>
      </c>
      <c r="K18" s="80"/>
      <c r="L18" s="76"/>
    </row>
    <row r="19" spans="1:12" ht="22.5" customHeight="1">
      <c r="A19" s="65"/>
      <c r="B19" s="248"/>
      <c r="C19" s="116" t="s">
        <v>60</v>
      </c>
      <c r="D19" s="95">
        <f>SUM(D6+D7+D10+D11+D13+D14+D15+D16+D17+D18)</f>
        <v>18479</v>
      </c>
      <c r="E19" s="95"/>
      <c r="F19" s="96">
        <f>SUM(F6+F7+F10+F11+F13+F14+F15+F16+F17+F18)</f>
        <v>18787</v>
      </c>
      <c r="G19" s="97"/>
      <c r="H19" s="96">
        <f>SUM(H6+H7+H10+H11+H13+H14+H15+H16+H17+H18)</f>
        <v>22146</v>
      </c>
      <c r="I19" s="98"/>
      <c r="J19" s="96">
        <f>SUM(J6+J7+J10+J11+J13+J14+J15+J16+J17+J18)</f>
        <v>40933</v>
      </c>
      <c r="K19" s="99"/>
      <c r="L19" s="76"/>
    </row>
    <row r="20" spans="1:12" ht="22.5" customHeight="1">
      <c r="A20" s="65"/>
      <c r="B20" s="241" t="s">
        <v>52</v>
      </c>
      <c r="C20" s="113" t="s">
        <v>57</v>
      </c>
      <c r="D20" s="92">
        <v>455</v>
      </c>
      <c r="E20" s="91"/>
      <c r="F20" s="92">
        <v>450</v>
      </c>
      <c r="G20" s="91"/>
      <c r="H20" s="92">
        <v>542</v>
      </c>
      <c r="I20" s="91"/>
      <c r="J20" s="90">
        <f>SUM(F20:I20)</f>
        <v>992</v>
      </c>
      <c r="K20" s="91"/>
      <c r="L20" s="83"/>
    </row>
    <row r="21" spans="1:12" ht="22.5" customHeight="1">
      <c r="A21" s="65"/>
      <c r="B21" s="243"/>
      <c r="C21" s="116" t="s">
        <v>60</v>
      </c>
      <c r="D21" s="100">
        <f>D20</f>
        <v>455</v>
      </c>
      <c r="E21" s="99"/>
      <c r="F21" s="100">
        <f>F20</f>
        <v>450</v>
      </c>
      <c r="G21" s="99"/>
      <c r="H21" s="100">
        <f>H20</f>
        <v>542</v>
      </c>
      <c r="I21" s="99"/>
      <c r="J21" s="101">
        <f>SUM(F21:I21)</f>
        <v>992</v>
      </c>
      <c r="K21" s="99"/>
      <c r="L21" s="83"/>
    </row>
    <row r="22" spans="1:12" ht="22.5" customHeight="1">
      <c r="A22" s="65"/>
      <c r="B22" s="241" t="s">
        <v>53</v>
      </c>
      <c r="C22" s="113" t="s">
        <v>59</v>
      </c>
      <c r="D22" s="92">
        <v>506</v>
      </c>
      <c r="E22" s="91"/>
      <c r="F22" s="92">
        <v>507</v>
      </c>
      <c r="G22" s="91"/>
      <c r="H22" s="92">
        <v>625</v>
      </c>
      <c r="I22" s="91"/>
      <c r="J22" s="90">
        <f>SUM(F22:I22)</f>
        <v>1132</v>
      </c>
      <c r="K22" s="91"/>
      <c r="L22" s="83"/>
    </row>
    <row r="23" spans="1:12" ht="22.5" customHeight="1">
      <c r="A23" s="65"/>
      <c r="B23" s="242"/>
      <c r="C23" s="113" t="s">
        <v>58</v>
      </c>
      <c r="D23" s="92">
        <v>849</v>
      </c>
      <c r="E23" s="91"/>
      <c r="F23" s="93">
        <v>909</v>
      </c>
      <c r="G23" s="91"/>
      <c r="H23" s="93">
        <v>1033</v>
      </c>
      <c r="I23" s="91"/>
      <c r="J23" s="90">
        <f>SUM(F23:I23)</f>
        <v>1942</v>
      </c>
      <c r="K23" s="91"/>
      <c r="L23" s="83"/>
    </row>
    <row r="24" spans="1:12" ht="22.5" customHeight="1">
      <c r="A24" s="65"/>
      <c r="B24" s="243"/>
      <c r="C24" s="116" t="s">
        <v>60</v>
      </c>
      <c r="D24" s="100">
        <f>D22+D23</f>
        <v>1355</v>
      </c>
      <c r="E24" s="99"/>
      <c r="F24" s="100">
        <f>F22+F23</f>
        <v>1416</v>
      </c>
      <c r="G24" s="99"/>
      <c r="H24" s="100">
        <f>H22+H23</f>
        <v>1658</v>
      </c>
      <c r="I24" s="99"/>
      <c r="J24" s="96">
        <f>F24+H24</f>
        <v>3074</v>
      </c>
      <c r="K24" s="99"/>
      <c r="L24" s="83"/>
    </row>
    <row r="25" spans="1:12" ht="22.5" customHeight="1">
      <c r="A25" s="65"/>
      <c r="B25" s="241" t="s">
        <v>54</v>
      </c>
      <c r="C25" s="113" t="s">
        <v>62</v>
      </c>
      <c r="D25" s="92">
        <v>482</v>
      </c>
      <c r="E25" s="91"/>
      <c r="F25" s="92">
        <v>505</v>
      </c>
      <c r="G25" s="91"/>
      <c r="H25" s="92">
        <v>571</v>
      </c>
      <c r="I25" s="91"/>
      <c r="J25" s="94">
        <f>SUM(F25:I25)</f>
        <v>1076</v>
      </c>
      <c r="K25" s="91"/>
      <c r="L25" s="83"/>
    </row>
    <row r="26" spans="1:12" ht="22.5" customHeight="1">
      <c r="A26" s="65"/>
      <c r="B26" s="242"/>
      <c r="C26" s="113" t="s">
        <v>63</v>
      </c>
      <c r="D26" s="92">
        <v>306</v>
      </c>
      <c r="E26" s="91"/>
      <c r="F26" s="92">
        <v>342</v>
      </c>
      <c r="G26" s="91"/>
      <c r="H26" s="92">
        <v>352</v>
      </c>
      <c r="I26" s="91"/>
      <c r="J26" s="90">
        <f>SUM(F26:I26)</f>
        <v>694</v>
      </c>
      <c r="K26" s="91"/>
      <c r="L26" s="83"/>
    </row>
    <row r="27" spans="1:12" ht="22.5" customHeight="1">
      <c r="A27" s="65"/>
      <c r="B27" s="243"/>
      <c r="C27" s="116" t="s">
        <v>60</v>
      </c>
      <c r="D27" s="100">
        <f>D25+D26</f>
        <v>788</v>
      </c>
      <c r="E27" s="99"/>
      <c r="F27" s="100">
        <f>F25+F26</f>
        <v>847</v>
      </c>
      <c r="G27" s="99"/>
      <c r="H27" s="100">
        <f>H25+H26</f>
        <v>923</v>
      </c>
      <c r="I27" s="99"/>
      <c r="J27" s="96">
        <f>F27+H27</f>
        <v>1770</v>
      </c>
      <c r="K27" s="99"/>
      <c r="L27" s="83"/>
    </row>
    <row r="28" spans="1:12" ht="22.5" customHeight="1">
      <c r="A28" s="65"/>
      <c r="B28" s="241" t="s">
        <v>71</v>
      </c>
      <c r="C28" s="113" t="s">
        <v>64</v>
      </c>
      <c r="D28" s="92">
        <v>1126</v>
      </c>
      <c r="E28" s="91"/>
      <c r="F28" s="92">
        <v>1121</v>
      </c>
      <c r="G28" s="91"/>
      <c r="H28" s="92">
        <v>1324</v>
      </c>
      <c r="I28" s="91"/>
      <c r="J28" s="94">
        <f>SUM(F28:I28)</f>
        <v>2445</v>
      </c>
      <c r="K28" s="91"/>
      <c r="L28" s="83"/>
    </row>
    <row r="29" spans="1:12" ht="22.5" customHeight="1">
      <c r="A29" s="65"/>
      <c r="B29" s="242"/>
      <c r="C29" s="113" t="s">
        <v>65</v>
      </c>
      <c r="D29" s="92">
        <v>293</v>
      </c>
      <c r="E29" s="91"/>
      <c r="F29" s="92">
        <v>313</v>
      </c>
      <c r="G29" s="91"/>
      <c r="H29" s="92">
        <v>344</v>
      </c>
      <c r="I29" s="91"/>
      <c r="J29" s="90">
        <f>SUM(F29:I29)</f>
        <v>657</v>
      </c>
      <c r="K29" s="91"/>
      <c r="L29" s="83"/>
    </row>
    <row r="30" spans="1:12" ht="22.5" customHeight="1">
      <c r="A30" s="65"/>
      <c r="B30" s="243"/>
      <c r="C30" s="116" t="s">
        <v>60</v>
      </c>
      <c r="D30" s="100">
        <f>D28+D29</f>
        <v>1419</v>
      </c>
      <c r="E30" s="99"/>
      <c r="F30" s="100">
        <f>F28+F29</f>
        <v>1434</v>
      </c>
      <c r="G30" s="99"/>
      <c r="H30" s="100">
        <f>H28+H29</f>
        <v>1668</v>
      </c>
      <c r="I30" s="99"/>
      <c r="J30" s="96">
        <f>F30+H30</f>
        <v>3102</v>
      </c>
      <c r="K30" s="99"/>
      <c r="L30" s="83"/>
    </row>
    <row r="31" spans="1:12" ht="22.5" customHeight="1">
      <c r="A31" s="65"/>
      <c r="B31" s="241" t="s">
        <v>55</v>
      </c>
      <c r="C31" s="113" t="s">
        <v>66</v>
      </c>
      <c r="D31" s="92">
        <v>466</v>
      </c>
      <c r="E31" s="91"/>
      <c r="F31" s="92">
        <v>481</v>
      </c>
      <c r="G31" s="91"/>
      <c r="H31" s="92">
        <v>604</v>
      </c>
      <c r="I31" s="91"/>
      <c r="J31" s="94">
        <f>SUM(F31:I31)</f>
        <v>1085</v>
      </c>
      <c r="K31" s="91"/>
      <c r="L31" s="83"/>
    </row>
    <row r="32" spans="1:12" ht="22.5" customHeight="1">
      <c r="A32" s="65"/>
      <c r="B32" s="242"/>
      <c r="C32" s="113" t="s">
        <v>68</v>
      </c>
      <c r="D32" s="92">
        <v>321</v>
      </c>
      <c r="E32" s="91"/>
      <c r="F32" s="92">
        <v>370</v>
      </c>
      <c r="G32" s="91"/>
      <c r="H32" s="92">
        <v>425</v>
      </c>
      <c r="I32" s="91"/>
      <c r="J32" s="90">
        <f>SUM(F32:I32)</f>
        <v>795</v>
      </c>
      <c r="K32" s="91"/>
      <c r="L32" s="83"/>
    </row>
    <row r="33" spans="1:12" ht="22.5" customHeight="1">
      <c r="A33" s="65"/>
      <c r="B33" s="243"/>
      <c r="C33" s="116" t="s">
        <v>60</v>
      </c>
      <c r="D33" s="100">
        <f>D31+D32</f>
        <v>787</v>
      </c>
      <c r="E33" s="99"/>
      <c r="F33" s="100">
        <f>F31+F32</f>
        <v>851</v>
      </c>
      <c r="G33" s="99"/>
      <c r="H33" s="100">
        <f>H31+H32</f>
        <v>1029</v>
      </c>
      <c r="I33" s="99"/>
      <c r="J33" s="96">
        <f>F33+H33</f>
        <v>1880</v>
      </c>
      <c r="K33" s="99"/>
      <c r="L33" s="83"/>
    </row>
    <row r="34" spans="1:12" ht="22.5" customHeight="1">
      <c r="A34" s="65"/>
      <c r="B34" s="241" t="s">
        <v>56</v>
      </c>
      <c r="C34" s="113" t="s">
        <v>67</v>
      </c>
      <c r="D34" s="92">
        <v>470</v>
      </c>
      <c r="E34" s="91"/>
      <c r="F34" s="92">
        <v>519</v>
      </c>
      <c r="G34" s="91"/>
      <c r="H34" s="92">
        <v>596</v>
      </c>
      <c r="I34" s="91"/>
      <c r="J34" s="94">
        <f>SUM(F34:I34)</f>
        <v>1115</v>
      </c>
      <c r="K34" s="91"/>
      <c r="L34" s="83"/>
    </row>
    <row r="35" spans="1:12" ht="22.5" customHeight="1">
      <c r="A35" s="65"/>
      <c r="B35" s="242"/>
      <c r="C35" s="113" t="s">
        <v>69</v>
      </c>
      <c r="D35" s="92">
        <v>409</v>
      </c>
      <c r="E35" s="91"/>
      <c r="F35" s="92">
        <v>437</v>
      </c>
      <c r="G35" s="91"/>
      <c r="H35" s="92">
        <v>540</v>
      </c>
      <c r="I35" s="91"/>
      <c r="J35" s="90">
        <f>SUM(F35:I35)</f>
        <v>977</v>
      </c>
      <c r="K35" s="91"/>
      <c r="L35" s="83"/>
    </row>
    <row r="36" spans="1:12" ht="22.5" customHeight="1">
      <c r="A36" s="65"/>
      <c r="B36" s="243"/>
      <c r="C36" s="116" t="s">
        <v>60</v>
      </c>
      <c r="D36" s="100">
        <f>D34+D35</f>
        <v>879</v>
      </c>
      <c r="E36" s="99"/>
      <c r="F36" s="100">
        <f>F34+F35</f>
        <v>956</v>
      </c>
      <c r="G36" s="99"/>
      <c r="H36" s="100">
        <f>H34+H35</f>
        <v>1136</v>
      </c>
      <c r="I36" s="99"/>
      <c r="J36" s="96">
        <f>F36+H36</f>
        <v>2092</v>
      </c>
      <c r="K36" s="99"/>
      <c r="L36" s="83"/>
    </row>
    <row r="37" spans="1:12" ht="33" customHeight="1">
      <c r="A37" s="65"/>
      <c r="B37" s="244" t="s">
        <v>61</v>
      </c>
      <c r="C37" s="245"/>
      <c r="D37" s="239">
        <f>D19+D21+D24+D27+D30+D33+D36</f>
        <v>24162</v>
      </c>
      <c r="E37" s="240"/>
      <c r="F37" s="239">
        <f>F19+F21+F24+F27+F30+F33+F36</f>
        <v>24741</v>
      </c>
      <c r="G37" s="240"/>
      <c r="H37" s="239">
        <f>H19+H21+H24+H27+H30+H33+H36</f>
        <v>29102</v>
      </c>
      <c r="I37" s="240"/>
      <c r="J37" s="239">
        <f>J19+J21+J24+J27+J30+J33+J36</f>
        <v>53843</v>
      </c>
      <c r="K37" s="240"/>
      <c r="L37" s="83"/>
    </row>
    <row r="38" spans="1:12" ht="22.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2:10" ht="22.5" customHeight="1">
      <c r="B39" s="85"/>
      <c r="C39" s="85"/>
      <c r="I39" s="82"/>
      <c r="J39" s="82"/>
    </row>
  </sheetData>
  <sheetProtection/>
  <mergeCells count="32">
    <mergeCell ref="C1:J1"/>
    <mergeCell ref="C2:K2"/>
    <mergeCell ref="C3:K3"/>
    <mergeCell ref="B5:C5"/>
    <mergeCell ref="D5:E5"/>
    <mergeCell ref="F5:G5"/>
    <mergeCell ref="H5:I5"/>
    <mergeCell ref="J5:K5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B20:B21"/>
    <mergeCell ref="B22:B24"/>
    <mergeCell ref="B25:B27"/>
    <mergeCell ref="B6:B19"/>
    <mergeCell ref="D8:E8"/>
    <mergeCell ref="F8:G8"/>
    <mergeCell ref="H37:I37"/>
    <mergeCell ref="J37:K37"/>
    <mergeCell ref="B28:B30"/>
    <mergeCell ref="B31:B33"/>
    <mergeCell ref="B34:B36"/>
    <mergeCell ref="B37:C37"/>
    <mergeCell ref="D37:E37"/>
    <mergeCell ref="F37:G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3">
      <selection activeCell="C23" sqref="C23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375" style="0" customWidth="1"/>
  </cols>
  <sheetData>
    <row r="1" spans="1:14" ht="24">
      <c r="A1" s="10"/>
      <c r="B1" s="267" t="s">
        <v>49</v>
      </c>
      <c r="C1" s="267"/>
      <c r="D1" s="267"/>
      <c r="E1" s="267"/>
      <c r="F1" s="267"/>
      <c r="G1" s="267"/>
      <c r="H1" s="267"/>
      <c r="I1" s="13"/>
      <c r="J1" s="10"/>
      <c r="K1" s="14"/>
      <c r="L1" s="14"/>
      <c r="M1" s="15"/>
      <c r="N1" s="10"/>
    </row>
    <row r="2" spans="1:14" ht="11.25" customHeight="1">
      <c r="A2" s="10"/>
      <c r="B2" s="266"/>
      <c r="C2" s="266"/>
      <c r="D2" s="266"/>
      <c r="E2" s="266"/>
      <c r="F2" s="266"/>
      <c r="G2" s="266"/>
      <c r="H2" s="266"/>
      <c r="I2" s="11"/>
      <c r="J2" s="10"/>
      <c r="K2" s="14"/>
      <c r="L2" s="14"/>
      <c r="M2" s="15"/>
      <c r="N2" s="10"/>
    </row>
    <row r="3" spans="1:14" ht="22.5" customHeight="1">
      <c r="A3" s="16"/>
      <c r="B3" s="266" t="s">
        <v>0</v>
      </c>
      <c r="C3" s="266"/>
      <c r="D3" s="266"/>
      <c r="E3" s="266"/>
      <c r="F3" s="266"/>
      <c r="G3" s="266"/>
      <c r="H3" s="266"/>
      <c r="I3" s="11"/>
      <c r="J3" s="102" t="s">
        <v>28</v>
      </c>
      <c r="K3" s="103" t="s">
        <v>2</v>
      </c>
      <c r="L3" s="103" t="s">
        <v>3</v>
      </c>
      <c r="M3" s="104" t="s">
        <v>1</v>
      </c>
      <c r="N3" s="10"/>
    </row>
    <row r="4" spans="1:14" ht="22.5" customHeight="1">
      <c r="A4" s="17"/>
      <c r="B4" s="266" t="s">
        <v>75</v>
      </c>
      <c r="C4" s="266"/>
      <c r="D4" s="266"/>
      <c r="E4" s="266"/>
      <c r="F4" s="266"/>
      <c r="G4" s="266"/>
      <c r="H4" s="266"/>
      <c r="I4" s="17"/>
      <c r="J4" s="109" t="s">
        <v>74</v>
      </c>
      <c r="K4" s="44">
        <v>0</v>
      </c>
      <c r="L4" s="44">
        <v>2</v>
      </c>
      <c r="M4" s="60">
        <f>SUM(K4+L4)</f>
        <v>2</v>
      </c>
      <c r="N4" s="10"/>
    </row>
    <row r="5" spans="1:14" ht="22.5" customHeight="1">
      <c r="A5" s="17"/>
      <c r="B5" s="42"/>
      <c r="C5" s="268" t="s">
        <v>4</v>
      </c>
      <c r="D5" s="268"/>
      <c r="E5" s="269" t="s">
        <v>6</v>
      </c>
      <c r="F5" s="269"/>
      <c r="G5" s="261" t="s">
        <v>9</v>
      </c>
      <c r="H5" s="261"/>
      <c r="I5" s="19"/>
      <c r="J5" s="109" t="s">
        <v>73</v>
      </c>
      <c r="K5" s="44">
        <v>8</v>
      </c>
      <c r="L5" s="44">
        <v>38</v>
      </c>
      <c r="M5" s="60">
        <f aca="true" t="shared" si="0" ref="M5:M21">SUM(K5+L5)</f>
        <v>46</v>
      </c>
      <c r="N5" s="10"/>
    </row>
    <row r="6" spans="1:14" ht="22.5" customHeight="1">
      <c r="A6" s="17"/>
      <c r="B6" s="105" t="s">
        <v>11</v>
      </c>
      <c r="C6" s="262" t="s">
        <v>5</v>
      </c>
      <c r="D6" s="262"/>
      <c r="E6" s="263" t="s">
        <v>7</v>
      </c>
      <c r="F6" s="263"/>
      <c r="G6" s="264" t="s">
        <v>10</v>
      </c>
      <c r="H6" s="264"/>
      <c r="I6" s="19"/>
      <c r="J6" s="109" t="s">
        <v>29</v>
      </c>
      <c r="K6" s="44">
        <v>35</v>
      </c>
      <c r="L6" s="44">
        <v>188</v>
      </c>
      <c r="M6" s="60">
        <f t="shared" si="0"/>
        <v>223</v>
      </c>
      <c r="N6" s="10"/>
    </row>
    <row r="7" spans="1:14" ht="22.5" customHeight="1">
      <c r="A7" s="17"/>
      <c r="B7" s="43"/>
      <c r="C7" s="24" t="s">
        <v>8</v>
      </c>
      <c r="D7" s="25" t="s">
        <v>14</v>
      </c>
      <c r="E7" s="46" t="s">
        <v>8</v>
      </c>
      <c r="F7" s="47" t="s">
        <v>14</v>
      </c>
      <c r="G7" s="35" t="s">
        <v>8</v>
      </c>
      <c r="H7" s="36" t="s">
        <v>14</v>
      </c>
      <c r="I7" s="20"/>
      <c r="J7" s="109" t="s">
        <v>30</v>
      </c>
      <c r="K7" s="44">
        <v>199</v>
      </c>
      <c r="L7" s="44">
        <v>672</v>
      </c>
      <c r="M7" s="60">
        <f t="shared" si="0"/>
        <v>871</v>
      </c>
      <c r="N7" s="10"/>
    </row>
    <row r="8" spans="1:14" ht="22.5" customHeight="1">
      <c r="A8" s="17"/>
      <c r="B8" s="117" t="s">
        <v>13</v>
      </c>
      <c r="C8" s="26"/>
      <c r="D8" s="27"/>
      <c r="E8" s="48"/>
      <c r="F8" s="48"/>
      <c r="G8" s="37"/>
      <c r="H8" s="38"/>
      <c r="I8" s="7"/>
      <c r="J8" s="109" t="s">
        <v>31</v>
      </c>
      <c r="K8" s="44">
        <v>606</v>
      </c>
      <c r="L8" s="44">
        <v>1435</v>
      </c>
      <c r="M8" s="60">
        <f t="shared" si="0"/>
        <v>2041</v>
      </c>
      <c r="N8" s="10"/>
    </row>
    <row r="9" spans="1:14" ht="22.5" customHeight="1">
      <c r="A9" s="17"/>
      <c r="B9" s="106">
        <f>C9+E9+G9</f>
        <v>24741</v>
      </c>
      <c r="C9" s="28">
        <v>2797</v>
      </c>
      <c r="D9" s="54">
        <f>SUM(C9/B9)</f>
        <v>0.1130512105412069</v>
      </c>
      <c r="E9" s="49">
        <v>14614</v>
      </c>
      <c r="F9" s="55">
        <f>SUM(E9/B9)</f>
        <v>0.5906794389879148</v>
      </c>
      <c r="G9" s="2">
        <v>7330</v>
      </c>
      <c r="H9" s="56">
        <f>SUM(G9/B9)</f>
        <v>0.2962693504708783</v>
      </c>
      <c r="I9" s="7"/>
      <c r="J9" s="109" t="s">
        <v>32</v>
      </c>
      <c r="K9" s="44">
        <v>1267</v>
      </c>
      <c r="L9" s="44">
        <v>2120</v>
      </c>
      <c r="M9" s="60">
        <f t="shared" si="0"/>
        <v>3387</v>
      </c>
      <c r="N9" s="10"/>
    </row>
    <row r="10" spans="1:14" ht="22.5" customHeight="1">
      <c r="A10" s="17"/>
      <c r="B10" s="118"/>
      <c r="C10" s="29"/>
      <c r="D10" s="30"/>
      <c r="E10" s="50"/>
      <c r="F10" s="50"/>
      <c r="G10" s="3"/>
      <c r="H10" s="3"/>
      <c r="I10" s="21"/>
      <c r="J10" s="109" t="s">
        <v>33</v>
      </c>
      <c r="K10" s="44">
        <v>1675</v>
      </c>
      <c r="L10" s="44">
        <v>2411</v>
      </c>
      <c r="M10" s="60">
        <f t="shared" si="0"/>
        <v>4086</v>
      </c>
      <c r="N10" s="10"/>
    </row>
    <row r="11" spans="1:14" ht="22.5" customHeight="1">
      <c r="A11" s="17"/>
      <c r="B11" s="106" t="s">
        <v>50</v>
      </c>
      <c r="C11" s="31"/>
      <c r="D11" s="32"/>
      <c r="E11" s="51"/>
      <c r="F11" s="51"/>
      <c r="G11" s="39"/>
      <c r="H11" s="1"/>
      <c r="I11" s="7"/>
      <c r="J11" s="109" t="s">
        <v>34</v>
      </c>
      <c r="K11" s="44">
        <v>1784</v>
      </c>
      <c r="L11" s="44">
        <v>2352</v>
      </c>
      <c r="M11" s="60">
        <f t="shared" si="0"/>
        <v>4136</v>
      </c>
      <c r="N11" s="10"/>
    </row>
    <row r="12" spans="1:14" ht="22.5" customHeight="1">
      <c r="A12" s="17"/>
      <c r="B12" s="106">
        <f>C12+E12+G12</f>
        <v>29102</v>
      </c>
      <c r="C12" s="28">
        <v>2705</v>
      </c>
      <c r="D12" s="54">
        <f>SUM(C12/B12)</f>
        <v>0.09294893821730466</v>
      </c>
      <c r="E12" s="49">
        <v>14973</v>
      </c>
      <c r="F12" s="55">
        <f>SUM(E12/B12)</f>
        <v>0.51450072159989</v>
      </c>
      <c r="G12" s="40">
        <v>11424</v>
      </c>
      <c r="H12" s="56">
        <f>SUM(G12/B12)</f>
        <v>0.3925503401828053</v>
      </c>
      <c r="I12" s="7"/>
      <c r="J12" s="109" t="s">
        <v>35</v>
      </c>
      <c r="K12" s="44">
        <v>1756</v>
      </c>
      <c r="L12" s="44">
        <v>2206</v>
      </c>
      <c r="M12" s="60">
        <f t="shared" si="0"/>
        <v>3962</v>
      </c>
      <c r="N12" s="10"/>
    </row>
    <row r="13" spans="1:14" ht="22.5" customHeight="1">
      <c r="A13" s="17"/>
      <c r="B13" s="118"/>
      <c r="C13" s="29"/>
      <c r="D13" s="30"/>
      <c r="E13" s="50"/>
      <c r="F13" s="50"/>
      <c r="G13" s="3"/>
      <c r="H13" s="3"/>
      <c r="I13" s="21"/>
      <c r="J13" s="110" t="s">
        <v>36</v>
      </c>
      <c r="K13" s="45">
        <v>2690</v>
      </c>
      <c r="L13" s="45">
        <v>2809</v>
      </c>
      <c r="M13" s="61">
        <f t="shared" si="0"/>
        <v>5499</v>
      </c>
      <c r="N13" s="10"/>
    </row>
    <row r="14" spans="1:14" ht="22.5" customHeight="1">
      <c r="A14" s="17"/>
      <c r="B14" s="117" t="s">
        <v>12</v>
      </c>
      <c r="C14" s="26"/>
      <c r="D14" s="27"/>
      <c r="E14" s="48"/>
      <c r="F14" s="48"/>
      <c r="G14" s="37"/>
      <c r="H14" s="38"/>
      <c r="I14" s="7"/>
      <c r="J14" s="110" t="s">
        <v>37</v>
      </c>
      <c r="K14" s="45">
        <v>2090</v>
      </c>
      <c r="L14" s="45">
        <v>2135</v>
      </c>
      <c r="M14" s="61">
        <f t="shared" si="0"/>
        <v>4225</v>
      </c>
      <c r="N14" s="10"/>
    </row>
    <row r="15" spans="1:14" ht="22.5" customHeight="1">
      <c r="A15" s="17"/>
      <c r="B15" s="107">
        <f>C15+E15+G15</f>
        <v>53843</v>
      </c>
      <c r="C15" s="28">
        <f>SUM(C9:C13)</f>
        <v>5502</v>
      </c>
      <c r="D15" s="57">
        <f>SUM(C15/B15)</f>
        <v>0.10218598517913192</v>
      </c>
      <c r="E15" s="52">
        <f>SUM(E9:E13)</f>
        <v>29587</v>
      </c>
      <c r="F15" s="58">
        <f>SUM(E15/B15)</f>
        <v>0.5495050424382</v>
      </c>
      <c r="G15" s="4">
        <f>SUM(G9:G13)</f>
        <v>18754</v>
      </c>
      <c r="H15" s="59">
        <f>SUM(G15/B15)</f>
        <v>0.3483089723826681</v>
      </c>
      <c r="I15" s="21"/>
      <c r="J15" s="110" t="s">
        <v>38</v>
      </c>
      <c r="K15" s="45">
        <v>1539</v>
      </c>
      <c r="L15" s="45">
        <v>1623</v>
      </c>
      <c r="M15" s="61">
        <f t="shared" si="0"/>
        <v>3162</v>
      </c>
      <c r="N15" s="10"/>
    </row>
    <row r="16" spans="1:14" ht="22.5" customHeight="1">
      <c r="A16" s="10"/>
      <c r="B16" s="119"/>
      <c r="C16" s="33"/>
      <c r="D16" s="34"/>
      <c r="E16" s="53"/>
      <c r="F16" s="53"/>
      <c r="G16" s="5"/>
      <c r="H16" s="41"/>
      <c r="I16" s="22"/>
      <c r="J16" s="110" t="s">
        <v>39</v>
      </c>
      <c r="K16" s="45">
        <v>1296</v>
      </c>
      <c r="L16" s="45">
        <v>1385</v>
      </c>
      <c r="M16" s="61">
        <f t="shared" si="0"/>
        <v>2681</v>
      </c>
      <c r="N16" s="10"/>
    </row>
    <row r="17" spans="1:14" ht="22.5" customHeight="1">
      <c r="A17" s="9"/>
      <c r="B17" s="12"/>
      <c r="C17" s="12"/>
      <c r="D17" s="9"/>
      <c r="E17" s="12"/>
      <c r="F17" s="12"/>
      <c r="G17" s="12"/>
      <c r="H17" s="9"/>
      <c r="I17" s="9"/>
      <c r="J17" s="110" t="s">
        <v>40</v>
      </c>
      <c r="K17" s="45">
        <v>1308</v>
      </c>
      <c r="L17" s="45">
        <v>1368</v>
      </c>
      <c r="M17" s="61">
        <f t="shared" si="0"/>
        <v>2676</v>
      </c>
      <c r="N17" s="9"/>
    </row>
    <row r="18" spans="1:14" ht="22.5" customHeight="1">
      <c r="A18" s="9"/>
      <c r="B18" s="12"/>
      <c r="C18" s="12"/>
      <c r="D18" s="9"/>
      <c r="E18" s="12"/>
      <c r="F18" s="12"/>
      <c r="G18" s="265"/>
      <c r="H18" s="265"/>
      <c r="I18" s="9"/>
      <c r="J18" s="110" t="s">
        <v>41</v>
      </c>
      <c r="K18" s="45">
        <v>1502</v>
      </c>
      <c r="L18" s="45">
        <v>1419</v>
      </c>
      <c r="M18" s="61">
        <f t="shared" si="0"/>
        <v>2921</v>
      </c>
      <c r="N18" s="9"/>
    </row>
    <row r="19" spans="1:14" ht="22.5" customHeight="1">
      <c r="A19" s="9"/>
      <c r="B19" s="12"/>
      <c r="C19" s="12"/>
      <c r="D19" s="9"/>
      <c r="E19" s="12"/>
      <c r="F19" s="12"/>
      <c r="G19" s="12"/>
      <c r="H19" s="9"/>
      <c r="I19" s="9"/>
      <c r="J19" s="110" t="s">
        <v>42</v>
      </c>
      <c r="K19" s="45">
        <v>1151</v>
      </c>
      <c r="L19" s="45">
        <v>1143</v>
      </c>
      <c r="M19" s="61">
        <f t="shared" si="0"/>
        <v>2294</v>
      </c>
      <c r="N19" s="9"/>
    </row>
    <row r="20" spans="1:14" ht="22.5" customHeight="1">
      <c r="A20" s="9"/>
      <c r="B20" s="12"/>
      <c r="C20" s="12"/>
      <c r="D20" s="9"/>
      <c r="E20" s="12"/>
      <c r="F20" s="12"/>
      <c r="G20" s="12"/>
      <c r="H20" s="9"/>
      <c r="I20" s="9"/>
      <c r="J20" s="110" t="s">
        <v>43</v>
      </c>
      <c r="K20" s="45">
        <v>963</v>
      </c>
      <c r="L20" s="45">
        <v>988</v>
      </c>
      <c r="M20" s="61">
        <f t="shared" si="0"/>
        <v>1951</v>
      </c>
      <c r="N20" s="9"/>
    </row>
    <row r="21" spans="1:14" ht="22.5" customHeight="1">
      <c r="A21" s="9"/>
      <c r="B21" s="12"/>
      <c r="C21" s="12"/>
      <c r="D21" s="9"/>
      <c r="E21" s="12"/>
      <c r="F21" s="12"/>
      <c r="G21" s="12"/>
      <c r="H21" s="9"/>
      <c r="I21" s="9"/>
      <c r="J21" s="110" t="s">
        <v>44</v>
      </c>
      <c r="K21" s="45">
        <v>904</v>
      </c>
      <c r="L21" s="45">
        <v>938</v>
      </c>
      <c r="M21" s="61">
        <f t="shared" si="0"/>
        <v>1842</v>
      </c>
      <c r="N21" s="9"/>
    </row>
    <row r="22" spans="1:14" ht="22.5" customHeight="1">
      <c r="A22" s="9"/>
      <c r="B22" s="12"/>
      <c r="C22" s="12"/>
      <c r="D22" s="9"/>
      <c r="E22" s="12"/>
      <c r="F22" s="12"/>
      <c r="G22" s="12"/>
      <c r="H22" s="9"/>
      <c r="I22" s="9"/>
      <c r="J22" s="110" t="s">
        <v>45</v>
      </c>
      <c r="K22" s="45">
        <v>1171</v>
      </c>
      <c r="L22" s="45">
        <v>1165</v>
      </c>
      <c r="M22" s="61">
        <f>SUM(K22:L22)</f>
        <v>2336</v>
      </c>
      <c r="N22" s="9"/>
    </row>
    <row r="23" spans="1:14" ht="22.5" customHeight="1">
      <c r="A23" s="9"/>
      <c r="B23" s="12"/>
      <c r="C23" s="12"/>
      <c r="D23" s="9"/>
      <c r="E23" s="12"/>
      <c r="F23" s="12"/>
      <c r="G23" s="12"/>
      <c r="H23" s="9"/>
      <c r="I23" s="9"/>
      <c r="J23" s="111" t="s">
        <v>72</v>
      </c>
      <c r="K23" s="62">
        <v>1062</v>
      </c>
      <c r="L23" s="62">
        <v>1046</v>
      </c>
      <c r="M23" s="63">
        <f>SUM(K23:L23)</f>
        <v>2108</v>
      </c>
      <c r="N23" s="9"/>
    </row>
    <row r="24" spans="1:14" ht="22.5" customHeight="1">
      <c r="A24" s="9"/>
      <c r="B24" s="12"/>
      <c r="C24" s="12"/>
      <c r="D24" s="9"/>
      <c r="E24" s="12"/>
      <c r="F24" s="12"/>
      <c r="G24" s="12"/>
      <c r="H24" s="9"/>
      <c r="I24" s="9"/>
      <c r="J24" s="111" t="s">
        <v>46</v>
      </c>
      <c r="K24" s="62">
        <v>947</v>
      </c>
      <c r="L24" s="62">
        <v>882</v>
      </c>
      <c r="M24" s="63">
        <f>SUM(K24+L24)</f>
        <v>1829</v>
      </c>
      <c r="N24" s="9"/>
    </row>
    <row r="25" spans="1:14" ht="22.5" customHeight="1">
      <c r="A25" s="9"/>
      <c r="B25" s="12"/>
      <c r="C25" s="12"/>
      <c r="D25" s="9"/>
      <c r="E25" s="12"/>
      <c r="F25" s="12"/>
      <c r="G25" s="12"/>
      <c r="H25" s="9"/>
      <c r="I25" s="9"/>
      <c r="J25" s="111" t="s">
        <v>47</v>
      </c>
      <c r="K25" s="62">
        <v>788</v>
      </c>
      <c r="L25" s="62">
        <v>777</v>
      </c>
      <c r="M25" s="63">
        <f>SUM(K25+L25)</f>
        <v>1565</v>
      </c>
      <c r="N25" s="9"/>
    </row>
    <row r="26" spans="1:14" ht="22.5" customHeight="1">
      <c r="A26" s="9"/>
      <c r="B26" s="12"/>
      <c r="C26" s="12"/>
      <c r="D26" s="9"/>
      <c r="E26" s="12"/>
      <c r="F26" s="12"/>
      <c r="G26" s="12"/>
      <c r="H26" s="9"/>
      <c r="I26" s="9"/>
      <c r="J26" s="112" t="s">
        <v>48</v>
      </c>
      <c r="K26" s="108">
        <f>SUM(K4:K25)</f>
        <v>24741</v>
      </c>
      <c r="L26" s="108">
        <f>SUM(L4:L25)</f>
        <v>29102</v>
      </c>
      <c r="M26" s="108">
        <f>SUM(M4:M25)</f>
        <v>53843</v>
      </c>
      <c r="N26" s="9"/>
    </row>
    <row r="27" spans="1:14" ht="13.5">
      <c r="A27" s="9"/>
      <c r="B27" s="12"/>
      <c r="C27" s="12"/>
      <c r="D27" s="9"/>
      <c r="E27" s="12"/>
      <c r="F27" s="12"/>
      <c r="G27" s="12"/>
      <c r="H27" s="9"/>
      <c r="I27" s="9"/>
      <c r="J27" s="9"/>
      <c r="K27" s="12"/>
      <c r="L27" s="12"/>
      <c r="M27" s="23"/>
      <c r="N27" s="9"/>
    </row>
  </sheetData>
  <sheetProtection/>
  <mergeCells count="11">
    <mergeCell ref="B1:H1"/>
    <mergeCell ref="B2:H2"/>
    <mergeCell ref="B3:H3"/>
    <mergeCell ref="C5:D5"/>
    <mergeCell ref="E5:F5"/>
    <mergeCell ref="G5:H5"/>
    <mergeCell ref="C6:D6"/>
    <mergeCell ref="E6:F6"/>
    <mergeCell ref="G6:H6"/>
    <mergeCell ref="G18:H18"/>
    <mergeCell ref="B4:H4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U14" sqref="U14"/>
    </sheetView>
  </sheetViews>
  <sheetFormatPr defaultColWidth="9.00390625" defaultRowHeight="13.5"/>
  <cols>
    <col min="1" max="1" width="2.75390625" style="0" customWidth="1"/>
    <col min="2" max="2" width="13.125" style="0" customWidth="1"/>
    <col min="3" max="3" width="15.625" style="0" customWidth="1"/>
    <col min="4" max="4" width="1.625" style="0" customWidth="1"/>
    <col min="5" max="5" width="10.50390625" style="0" customWidth="1"/>
    <col min="6" max="6" width="1.625" style="0" customWidth="1"/>
    <col min="7" max="7" width="1.4921875" style="0" customWidth="1"/>
    <col min="8" max="8" width="10.625" style="0" customWidth="1"/>
    <col min="9" max="10" width="1.625" style="0" customWidth="1"/>
    <col min="11" max="11" width="10.625" style="0" customWidth="1"/>
    <col min="12" max="13" width="1.625" style="0" customWidth="1"/>
    <col min="14" max="14" width="10.50390625" style="0" customWidth="1"/>
    <col min="15" max="15" width="1.625" style="0" customWidth="1"/>
  </cols>
  <sheetData>
    <row r="1" spans="1:15" ht="30" customHeight="1">
      <c r="A1" s="120"/>
      <c r="B1" s="270" t="s">
        <v>87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5" ht="15" customHeigh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271" t="s">
        <v>0</v>
      </c>
      <c r="L2" s="271"/>
      <c r="M2" s="271"/>
      <c r="N2" s="271"/>
      <c r="O2" s="271"/>
    </row>
    <row r="3" spans="1:15" ht="15" customHeight="1">
      <c r="A3" s="120"/>
      <c r="B3" s="122"/>
      <c r="C3" s="122"/>
      <c r="D3" s="122"/>
      <c r="E3" s="122"/>
      <c r="F3" s="122"/>
      <c r="G3" s="122"/>
      <c r="H3" s="122"/>
      <c r="I3" s="122"/>
      <c r="J3" s="122"/>
      <c r="K3" s="272" t="s">
        <v>88</v>
      </c>
      <c r="L3" s="272"/>
      <c r="M3" s="272"/>
      <c r="N3" s="272"/>
      <c r="O3" s="272"/>
    </row>
    <row r="4" spans="1:15" ht="21.75" customHeight="1">
      <c r="A4" s="120"/>
      <c r="B4" s="273" t="s">
        <v>89</v>
      </c>
      <c r="C4" s="274"/>
      <c r="D4" s="123"/>
      <c r="E4" s="124" t="s">
        <v>90</v>
      </c>
      <c r="F4" s="124"/>
      <c r="G4" s="125"/>
      <c r="H4" s="126" t="s">
        <v>91</v>
      </c>
      <c r="I4" s="127"/>
      <c r="J4" s="126"/>
      <c r="K4" s="126" t="s">
        <v>92</v>
      </c>
      <c r="L4" s="126"/>
      <c r="M4" s="125"/>
      <c r="N4" s="126" t="s">
        <v>93</v>
      </c>
      <c r="O4" s="127"/>
    </row>
    <row r="5" spans="1:15" ht="21.75" customHeight="1">
      <c r="A5" s="120"/>
      <c r="B5" s="275" t="s">
        <v>94</v>
      </c>
      <c r="C5" s="128" t="s">
        <v>95</v>
      </c>
      <c r="D5" s="129"/>
      <c r="E5" s="130">
        <v>7491</v>
      </c>
      <c r="F5" s="131"/>
      <c r="G5" s="132"/>
      <c r="H5" s="133">
        <v>7057</v>
      </c>
      <c r="I5" s="134"/>
      <c r="J5" s="131"/>
      <c r="K5" s="133">
        <v>8692</v>
      </c>
      <c r="L5" s="131"/>
      <c r="M5" s="132"/>
      <c r="N5" s="130">
        <f>H5+K5</f>
        <v>15749</v>
      </c>
      <c r="O5" s="134"/>
    </row>
    <row r="6" spans="1:15" ht="21.75" customHeight="1">
      <c r="A6" s="120"/>
      <c r="B6" s="276"/>
      <c r="C6" s="135" t="s">
        <v>96</v>
      </c>
      <c r="D6" s="136"/>
      <c r="E6" s="137">
        <v>5440</v>
      </c>
      <c r="F6" s="138"/>
      <c r="G6" s="139"/>
      <c r="H6" s="140">
        <v>5671</v>
      </c>
      <c r="I6" s="141"/>
      <c r="J6" s="138"/>
      <c r="K6" s="140">
        <v>6488</v>
      </c>
      <c r="L6" s="138"/>
      <c r="M6" s="139"/>
      <c r="N6" s="137">
        <f>H6+K6</f>
        <v>12159</v>
      </c>
      <c r="O6" s="141"/>
    </row>
    <row r="7" spans="1:15" ht="21.75" customHeight="1">
      <c r="A7" s="120"/>
      <c r="B7" s="276"/>
      <c r="C7" s="135" t="s">
        <v>97</v>
      </c>
      <c r="D7" s="136" t="s">
        <v>98</v>
      </c>
      <c r="E7" s="137">
        <v>996</v>
      </c>
      <c r="F7" s="142" t="s">
        <v>99</v>
      </c>
      <c r="G7" s="143" t="s">
        <v>98</v>
      </c>
      <c r="H7" s="140">
        <v>996</v>
      </c>
      <c r="I7" s="144" t="s">
        <v>100</v>
      </c>
      <c r="J7" s="145" t="s">
        <v>98</v>
      </c>
      <c r="K7" s="140">
        <v>1121</v>
      </c>
      <c r="L7" s="145" t="s">
        <v>99</v>
      </c>
      <c r="M7" s="146" t="s">
        <v>98</v>
      </c>
      <c r="N7" s="137">
        <f aca="true" t="shared" si="0" ref="N7:N34">H7+K7</f>
        <v>2117</v>
      </c>
      <c r="O7" s="144" t="s">
        <v>99</v>
      </c>
    </row>
    <row r="8" spans="1:15" ht="21.75" customHeight="1">
      <c r="A8" s="120"/>
      <c r="B8" s="276"/>
      <c r="C8" s="135" t="s">
        <v>101</v>
      </c>
      <c r="D8" s="136" t="s">
        <v>102</v>
      </c>
      <c r="E8" s="137">
        <v>657</v>
      </c>
      <c r="F8" s="147" t="s">
        <v>99</v>
      </c>
      <c r="G8" s="148" t="s">
        <v>98</v>
      </c>
      <c r="H8" s="149">
        <v>784</v>
      </c>
      <c r="I8" s="144" t="s">
        <v>103</v>
      </c>
      <c r="J8" s="145" t="s">
        <v>98</v>
      </c>
      <c r="K8" s="140">
        <v>883</v>
      </c>
      <c r="L8" s="145" t="s">
        <v>99</v>
      </c>
      <c r="M8" s="146" t="s">
        <v>102</v>
      </c>
      <c r="N8" s="137">
        <f t="shared" si="0"/>
        <v>1667</v>
      </c>
      <c r="O8" s="144" t="s">
        <v>99</v>
      </c>
    </row>
    <row r="9" spans="1:15" ht="21.75" customHeight="1">
      <c r="A9" s="120"/>
      <c r="B9" s="276"/>
      <c r="C9" s="135" t="s">
        <v>104</v>
      </c>
      <c r="D9" s="136"/>
      <c r="E9" s="150">
        <v>1680</v>
      </c>
      <c r="F9" s="138"/>
      <c r="G9" s="139"/>
      <c r="H9" s="140">
        <v>1883</v>
      </c>
      <c r="I9" s="141"/>
      <c r="J9" s="138"/>
      <c r="K9" s="140">
        <v>2195</v>
      </c>
      <c r="L9" s="138"/>
      <c r="M9" s="139"/>
      <c r="N9" s="137">
        <f t="shared" si="0"/>
        <v>4078</v>
      </c>
      <c r="O9" s="141"/>
    </row>
    <row r="10" spans="1:15" ht="21.75" customHeight="1">
      <c r="A10" s="120"/>
      <c r="B10" s="276"/>
      <c r="C10" s="135" t="s">
        <v>105</v>
      </c>
      <c r="D10" s="136"/>
      <c r="E10" s="137">
        <v>1388</v>
      </c>
      <c r="F10" s="138"/>
      <c r="G10" s="139"/>
      <c r="H10" s="140">
        <v>1442</v>
      </c>
      <c r="I10" s="141"/>
      <c r="J10" s="138"/>
      <c r="K10" s="140">
        <v>1691</v>
      </c>
      <c r="L10" s="138"/>
      <c r="M10" s="139"/>
      <c r="N10" s="137">
        <f t="shared" si="0"/>
        <v>3133</v>
      </c>
      <c r="O10" s="141"/>
    </row>
    <row r="11" spans="1:15" ht="21.75" customHeight="1">
      <c r="A11" s="120"/>
      <c r="B11" s="276"/>
      <c r="C11" s="135" t="s">
        <v>106</v>
      </c>
      <c r="D11" s="136" t="s">
        <v>107</v>
      </c>
      <c r="E11" s="137">
        <v>66</v>
      </c>
      <c r="F11" s="147" t="s">
        <v>108</v>
      </c>
      <c r="G11" s="148" t="s">
        <v>107</v>
      </c>
      <c r="H11" s="149">
        <v>63</v>
      </c>
      <c r="I11" s="151" t="s">
        <v>108</v>
      </c>
      <c r="J11" s="147" t="s">
        <v>107</v>
      </c>
      <c r="K11" s="149">
        <v>87</v>
      </c>
      <c r="L11" s="147" t="s">
        <v>108</v>
      </c>
      <c r="M11" s="148" t="s">
        <v>107</v>
      </c>
      <c r="N11" s="137">
        <f t="shared" si="0"/>
        <v>150</v>
      </c>
      <c r="O11" s="151" t="s">
        <v>108</v>
      </c>
    </row>
    <row r="12" spans="1:15" ht="21.75" customHeight="1">
      <c r="A12" s="120"/>
      <c r="B12" s="276"/>
      <c r="C12" s="135" t="s">
        <v>109</v>
      </c>
      <c r="D12" s="136"/>
      <c r="E12" s="137">
        <v>604</v>
      </c>
      <c r="F12" s="136"/>
      <c r="G12" s="152"/>
      <c r="H12" s="140">
        <v>642</v>
      </c>
      <c r="I12" s="153"/>
      <c r="J12" s="136"/>
      <c r="K12" s="140">
        <v>761</v>
      </c>
      <c r="L12" s="136"/>
      <c r="M12" s="152"/>
      <c r="N12" s="137">
        <f t="shared" si="0"/>
        <v>1403</v>
      </c>
      <c r="O12" s="141"/>
    </row>
    <row r="13" spans="1:15" ht="21.75" customHeight="1">
      <c r="A13" s="120"/>
      <c r="B13" s="276"/>
      <c r="C13" s="135" t="s">
        <v>110</v>
      </c>
      <c r="D13" s="136"/>
      <c r="E13" s="137">
        <v>973</v>
      </c>
      <c r="F13" s="138"/>
      <c r="G13" s="139"/>
      <c r="H13" s="140">
        <v>1025</v>
      </c>
      <c r="I13" s="141"/>
      <c r="J13" s="138"/>
      <c r="K13" s="140">
        <v>1193</v>
      </c>
      <c r="L13" s="138"/>
      <c r="M13" s="139"/>
      <c r="N13" s="137">
        <f t="shared" si="0"/>
        <v>2218</v>
      </c>
      <c r="O13" s="141"/>
    </row>
    <row r="14" spans="1:15" ht="21.75" customHeight="1">
      <c r="A14" s="120"/>
      <c r="B14" s="276"/>
      <c r="C14" s="135" t="s">
        <v>111</v>
      </c>
      <c r="D14" s="136"/>
      <c r="E14" s="137">
        <v>302</v>
      </c>
      <c r="F14" s="136"/>
      <c r="G14" s="152"/>
      <c r="H14" s="140">
        <v>390</v>
      </c>
      <c r="I14" s="153"/>
      <c r="J14" s="136"/>
      <c r="K14" s="140">
        <v>469</v>
      </c>
      <c r="L14" s="136"/>
      <c r="M14" s="152"/>
      <c r="N14" s="137">
        <f t="shared" si="0"/>
        <v>859</v>
      </c>
      <c r="O14" s="153"/>
    </row>
    <row r="15" spans="1:15" ht="21.75" customHeight="1">
      <c r="A15" s="120"/>
      <c r="B15" s="276"/>
      <c r="C15" s="135" t="s">
        <v>112</v>
      </c>
      <c r="D15" s="136"/>
      <c r="E15" s="137">
        <v>72</v>
      </c>
      <c r="F15" s="136"/>
      <c r="G15" s="152"/>
      <c r="H15" s="140">
        <v>80</v>
      </c>
      <c r="I15" s="153"/>
      <c r="J15" s="136"/>
      <c r="K15" s="140">
        <v>100</v>
      </c>
      <c r="L15" s="136"/>
      <c r="M15" s="152"/>
      <c r="N15" s="137">
        <f t="shared" si="0"/>
        <v>180</v>
      </c>
      <c r="O15" s="153"/>
    </row>
    <row r="16" spans="1:15" ht="21.75" customHeight="1">
      <c r="A16" s="120"/>
      <c r="B16" s="276"/>
      <c r="C16" s="135" t="s">
        <v>113</v>
      </c>
      <c r="D16" s="136"/>
      <c r="E16" s="137">
        <v>4</v>
      </c>
      <c r="F16" s="136"/>
      <c r="G16" s="152"/>
      <c r="H16" s="140">
        <v>2</v>
      </c>
      <c r="I16" s="153"/>
      <c r="J16" s="136"/>
      <c r="K16" s="140">
        <v>4</v>
      </c>
      <c r="L16" s="136"/>
      <c r="M16" s="152"/>
      <c r="N16" s="137">
        <f t="shared" si="0"/>
        <v>6</v>
      </c>
      <c r="O16" s="153"/>
    </row>
    <row r="17" spans="1:15" ht="21.75" customHeight="1">
      <c r="A17" s="120"/>
      <c r="B17" s="276"/>
      <c r="C17" s="135" t="s">
        <v>114</v>
      </c>
      <c r="D17" s="136"/>
      <c r="E17" s="137">
        <v>495</v>
      </c>
      <c r="F17" s="136"/>
      <c r="G17" s="152"/>
      <c r="H17" s="140">
        <v>498</v>
      </c>
      <c r="I17" s="153"/>
      <c r="J17" s="136"/>
      <c r="K17" s="140">
        <v>461</v>
      </c>
      <c r="L17" s="136"/>
      <c r="M17" s="152"/>
      <c r="N17" s="137">
        <f t="shared" si="0"/>
        <v>959</v>
      </c>
      <c r="O17" s="141"/>
    </row>
    <row r="18" spans="1:15" ht="21.75" customHeight="1">
      <c r="A18" s="120"/>
      <c r="B18" s="277"/>
      <c r="C18" s="154" t="s">
        <v>115</v>
      </c>
      <c r="D18" s="155"/>
      <c r="E18" s="156">
        <f>E5+E6+E9+E10+E12+E13+E14+E15+E16+E17</f>
        <v>18449</v>
      </c>
      <c r="F18" s="157"/>
      <c r="G18" s="158"/>
      <c r="H18" s="156">
        <f>H5+H6+H9+H10+H12+H13+H14+H15+H16+H17</f>
        <v>18690</v>
      </c>
      <c r="I18" s="159"/>
      <c r="J18" s="157"/>
      <c r="K18" s="156">
        <f>K5+K6+K9+K10+K12+K13+K14+K15+K16+K17</f>
        <v>22054</v>
      </c>
      <c r="L18" s="157"/>
      <c r="M18" s="158"/>
      <c r="N18" s="160">
        <f>N5+N6+N9+N10+N12+N13+N14+N15+N16+N17</f>
        <v>40744</v>
      </c>
      <c r="O18" s="161"/>
    </row>
    <row r="19" spans="1:15" ht="21.75" customHeight="1">
      <c r="A19" s="120"/>
      <c r="B19" s="275" t="s">
        <v>116</v>
      </c>
      <c r="C19" s="128" t="s">
        <v>117</v>
      </c>
      <c r="D19" s="129"/>
      <c r="E19" s="130">
        <v>453</v>
      </c>
      <c r="F19" s="129"/>
      <c r="G19" s="162"/>
      <c r="H19" s="133">
        <v>449</v>
      </c>
      <c r="I19" s="163"/>
      <c r="J19" s="129"/>
      <c r="K19" s="133">
        <v>536</v>
      </c>
      <c r="L19" s="129"/>
      <c r="M19" s="162"/>
      <c r="N19" s="130">
        <f t="shared" si="0"/>
        <v>985</v>
      </c>
      <c r="O19" s="134"/>
    </row>
    <row r="20" spans="1:15" ht="21.75" customHeight="1">
      <c r="A20" s="120"/>
      <c r="B20" s="277"/>
      <c r="C20" s="154" t="s">
        <v>118</v>
      </c>
      <c r="D20" s="155"/>
      <c r="E20" s="160">
        <f>SUM(E19)</f>
        <v>453</v>
      </c>
      <c r="F20" s="155"/>
      <c r="G20" s="164"/>
      <c r="H20" s="165">
        <f>SUM(H19)</f>
        <v>449</v>
      </c>
      <c r="I20" s="166"/>
      <c r="J20" s="155"/>
      <c r="K20" s="165">
        <f>SUM(K19)</f>
        <v>536</v>
      </c>
      <c r="L20" s="155"/>
      <c r="M20" s="164"/>
      <c r="N20" s="160">
        <f>SUM(N19)</f>
        <v>985</v>
      </c>
      <c r="O20" s="161"/>
    </row>
    <row r="21" spans="1:15" ht="21.75" customHeight="1">
      <c r="A21" s="120"/>
      <c r="B21" s="278" t="s">
        <v>119</v>
      </c>
      <c r="C21" s="128" t="s">
        <v>120</v>
      </c>
      <c r="D21" s="129"/>
      <c r="E21" s="130">
        <v>504</v>
      </c>
      <c r="F21" s="129"/>
      <c r="G21" s="162"/>
      <c r="H21" s="133">
        <v>509</v>
      </c>
      <c r="I21" s="163"/>
      <c r="J21" s="129"/>
      <c r="K21" s="133">
        <v>618</v>
      </c>
      <c r="L21" s="129"/>
      <c r="M21" s="162"/>
      <c r="N21" s="130">
        <f t="shared" si="0"/>
        <v>1127</v>
      </c>
      <c r="O21" s="134"/>
    </row>
    <row r="22" spans="1:15" ht="21.75" customHeight="1">
      <c r="A22" s="120"/>
      <c r="B22" s="279"/>
      <c r="C22" s="167" t="s">
        <v>121</v>
      </c>
      <c r="D22" s="168"/>
      <c r="E22" s="150">
        <v>845</v>
      </c>
      <c r="F22" s="168"/>
      <c r="G22" s="169"/>
      <c r="H22" s="170">
        <v>896</v>
      </c>
      <c r="I22" s="171"/>
      <c r="J22" s="172"/>
      <c r="K22" s="170">
        <v>1029</v>
      </c>
      <c r="L22" s="172"/>
      <c r="M22" s="173"/>
      <c r="N22" s="150">
        <f t="shared" si="0"/>
        <v>1925</v>
      </c>
      <c r="O22" s="171"/>
    </row>
    <row r="23" spans="1:15" ht="21.75" customHeight="1">
      <c r="A23" s="120"/>
      <c r="B23" s="280"/>
      <c r="C23" s="174" t="s">
        <v>115</v>
      </c>
      <c r="D23" s="175"/>
      <c r="E23" s="160">
        <f>SUM(E21:E22)</f>
        <v>1349</v>
      </c>
      <c r="F23" s="176"/>
      <c r="G23" s="177"/>
      <c r="H23" s="178">
        <f>SUM(H21:H22)</f>
        <v>1405</v>
      </c>
      <c r="I23" s="179"/>
      <c r="J23" s="176"/>
      <c r="K23" s="178">
        <f>SUM(K21:K22)</f>
        <v>1647</v>
      </c>
      <c r="L23" s="176"/>
      <c r="M23" s="177"/>
      <c r="N23" s="160">
        <f>SUM(N21:N22)</f>
        <v>3052</v>
      </c>
      <c r="O23" s="180"/>
    </row>
    <row r="24" spans="1:15" ht="21.75" customHeight="1">
      <c r="A24" s="120"/>
      <c r="B24" s="278" t="s">
        <v>122</v>
      </c>
      <c r="C24" s="128" t="s">
        <v>123</v>
      </c>
      <c r="D24" s="129"/>
      <c r="E24" s="130">
        <v>481</v>
      </c>
      <c r="F24" s="129"/>
      <c r="G24" s="162"/>
      <c r="H24" s="133">
        <v>498</v>
      </c>
      <c r="I24" s="163"/>
      <c r="J24" s="129"/>
      <c r="K24" s="133">
        <v>569</v>
      </c>
      <c r="L24" s="129"/>
      <c r="M24" s="162"/>
      <c r="N24" s="130">
        <f t="shared" si="0"/>
        <v>1067</v>
      </c>
      <c r="O24" s="134"/>
    </row>
    <row r="25" spans="1:15" ht="21.75" customHeight="1">
      <c r="A25" s="120"/>
      <c r="B25" s="279"/>
      <c r="C25" s="135" t="s">
        <v>124</v>
      </c>
      <c r="D25" s="136"/>
      <c r="E25" s="137">
        <v>305</v>
      </c>
      <c r="F25" s="136"/>
      <c r="G25" s="152"/>
      <c r="H25" s="140">
        <v>337</v>
      </c>
      <c r="I25" s="153"/>
      <c r="J25" s="136"/>
      <c r="K25" s="140">
        <v>348</v>
      </c>
      <c r="L25" s="136"/>
      <c r="M25" s="152"/>
      <c r="N25" s="137">
        <f t="shared" si="0"/>
        <v>685</v>
      </c>
      <c r="O25" s="153"/>
    </row>
    <row r="26" spans="1:15" ht="21.75" customHeight="1">
      <c r="A26" s="120"/>
      <c r="B26" s="280"/>
      <c r="C26" s="174" t="s">
        <v>115</v>
      </c>
      <c r="D26" s="175"/>
      <c r="E26" s="160">
        <f>SUM(E24:E25)</f>
        <v>786</v>
      </c>
      <c r="F26" s="175"/>
      <c r="G26" s="181"/>
      <c r="H26" s="178">
        <f>SUM(H24:H25)</f>
        <v>835</v>
      </c>
      <c r="I26" s="179"/>
      <c r="J26" s="176"/>
      <c r="K26" s="178">
        <f>SUM(K24:K25)</f>
        <v>917</v>
      </c>
      <c r="L26" s="176"/>
      <c r="M26" s="177"/>
      <c r="N26" s="160">
        <f>SUM(N24:N25)</f>
        <v>1752</v>
      </c>
      <c r="O26" s="180"/>
    </row>
    <row r="27" spans="1:15" ht="21.75" customHeight="1">
      <c r="A27" s="120"/>
      <c r="B27" s="278" t="s">
        <v>125</v>
      </c>
      <c r="C27" s="128" t="s">
        <v>126</v>
      </c>
      <c r="D27" s="129"/>
      <c r="E27" s="130">
        <v>1128</v>
      </c>
      <c r="F27" s="131"/>
      <c r="G27" s="132"/>
      <c r="H27" s="133">
        <v>1116</v>
      </c>
      <c r="I27" s="134"/>
      <c r="J27" s="131"/>
      <c r="K27" s="133">
        <v>1322</v>
      </c>
      <c r="L27" s="131"/>
      <c r="M27" s="132"/>
      <c r="N27" s="130">
        <f t="shared" si="0"/>
        <v>2438</v>
      </c>
      <c r="O27" s="134"/>
    </row>
    <row r="28" spans="1:15" ht="21.75" customHeight="1">
      <c r="A28" s="120"/>
      <c r="B28" s="279"/>
      <c r="C28" s="135" t="s">
        <v>127</v>
      </c>
      <c r="D28" s="136"/>
      <c r="E28" s="137">
        <v>294</v>
      </c>
      <c r="F28" s="136"/>
      <c r="G28" s="152"/>
      <c r="H28" s="140">
        <v>312</v>
      </c>
      <c r="I28" s="153"/>
      <c r="J28" s="136"/>
      <c r="K28" s="140">
        <v>344</v>
      </c>
      <c r="L28" s="136"/>
      <c r="M28" s="152"/>
      <c r="N28" s="137">
        <f t="shared" si="0"/>
        <v>656</v>
      </c>
      <c r="O28" s="153"/>
    </row>
    <row r="29" spans="1:15" ht="21.75" customHeight="1">
      <c r="A29" s="120"/>
      <c r="B29" s="280"/>
      <c r="C29" s="174" t="s">
        <v>115</v>
      </c>
      <c r="D29" s="175"/>
      <c r="E29" s="160">
        <f>SUM(E27:E28)</f>
        <v>1422</v>
      </c>
      <c r="F29" s="176"/>
      <c r="G29" s="177"/>
      <c r="H29" s="178">
        <f>SUM(H27:H28)</f>
        <v>1428</v>
      </c>
      <c r="I29" s="179"/>
      <c r="J29" s="176"/>
      <c r="K29" s="178">
        <f>SUM(K27:K28)</f>
        <v>1666</v>
      </c>
      <c r="L29" s="176"/>
      <c r="M29" s="177"/>
      <c r="N29" s="160">
        <f>SUM(N27:N28)</f>
        <v>3094</v>
      </c>
      <c r="O29" s="180"/>
    </row>
    <row r="30" spans="1:15" ht="21.75" customHeight="1">
      <c r="A30" s="120"/>
      <c r="B30" s="278" t="s">
        <v>128</v>
      </c>
      <c r="C30" s="128" t="s">
        <v>129</v>
      </c>
      <c r="D30" s="129"/>
      <c r="E30" s="130">
        <v>463</v>
      </c>
      <c r="F30" s="129"/>
      <c r="G30" s="162"/>
      <c r="H30" s="133">
        <v>482</v>
      </c>
      <c r="I30" s="163"/>
      <c r="J30" s="129"/>
      <c r="K30" s="133">
        <v>603</v>
      </c>
      <c r="L30" s="129"/>
      <c r="M30" s="162"/>
      <c r="N30" s="130">
        <f t="shared" si="0"/>
        <v>1085</v>
      </c>
      <c r="O30" s="134"/>
    </row>
    <row r="31" spans="1:15" ht="21.75" customHeight="1">
      <c r="A31" s="120"/>
      <c r="B31" s="279"/>
      <c r="C31" s="135" t="s">
        <v>130</v>
      </c>
      <c r="D31" s="136"/>
      <c r="E31" s="137">
        <v>322</v>
      </c>
      <c r="F31" s="136"/>
      <c r="G31" s="152"/>
      <c r="H31" s="140">
        <v>373</v>
      </c>
      <c r="I31" s="153"/>
      <c r="J31" s="136"/>
      <c r="K31" s="140">
        <v>424</v>
      </c>
      <c r="L31" s="136"/>
      <c r="M31" s="152"/>
      <c r="N31" s="137">
        <f t="shared" si="0"/>
        <v>797</v>
      </c>
      <c r="O31" s="153"/>
    </row>
    <row r="32" spans="1:15" ht="21.75" customHeight="1">
      <c r="A32" s="120"/>
      <c r="B32" s="280"/>
      <c r="C32" s="174" t="s">
        <v>115</v>
      </c>
      <c r="D32" s="175"/>
      <c r="E32" s="160">
        <f>SUM(E30:E31)</f>
        <v>785</v>
      </c>
      <c r="F32" s="175"/>
      <c r="G32" s="181"/>
      <c r="H32" s="182">
        <f>SUM(H30:H31)</f>
        <v>855</v>
      </c>
      <c r="I32" s="183"/>
      <c r="J32" s="175"/>
      <c r="K32" s="178">
        <f>SUM(K30:K31)</f>
        <v>1027</v>
      </c>
      <c r="L32" s="176"/>
      <c r="M32" s="177"/>
      <c r="N32" s="160">
        <f>SUM(N30:N31)</f>
        <v>1882</v>
      </c>
      <c r="O32" s="180"/>
    </row>
    <row r="33" spans="1:15" ht="21.75" customHeight="1">
      <c r="A33" s="120"/>
      <c r="B33" s="276" t="s">
        <v>131</v>
      </c>
      <c r="C33" s="167" t="s">
        <v>132</v>
      </c>
      <c r="D33" s="168"/>
      <c r="E33" s="150">
        <v>469</v>
      </c>
      <c r="F33" s="168"/>
      <c r="G33" s="169"/>
      <c r="H33" s="170">
        <v>519</v>
      </c>
      <c r="I33" s="184"/>
      <c r="J33" s="168"/>
      <c r="K33" s="170">
        <v>592</v>
      </c>
      <c r="L33" s="168"/>
      <c r="M33" s="169"/>
      <c r="N33" s="150">
        <f t="shared" si="0"/>
        <v>1111</v>
      </c>
      <c r="O33" s="171"/>
    </row>
    <row r="34" spans="1:15" ht="21.75" customHeight="1">
      <c r="A34" s="120"/>
      <c r="B34" s="276"/>
      <c r="C34" s="135" t="s">
        <v>133</v>
      </c>
      <c r="D34" s="136"/>
      <c r="E34" s="137">
        <v>408</v>
      </c>
      <c r="F34" s="136"/>
      <c r="G34" s="152"/>
      <c r="H34" s="140">
        <v>433</v>
      </c>
      <c r="I34" s="153"/>
      <c r="J34" s="136"/>
      <c r="K34" s="140">
        <v>536</v>
      </c>
      <c r="L34" s="136"/>
      <c r="M34" s="152"/>
      <c r="N34" s="137">
        <f t="shared" si="0"/>
        <v>969</v>
      </c>
      <c r="O34" s="141"/>
    </row>
    <row r="35" spans="1:15" ht="21.75" customHeight="1" thickBot="1">
      <c r="A35" s="120"/>
      <c r="B35" s="281"/>
      <c r="C35" s="185" t="s">
        <v>115</v>
      </c>
      <c r="D35" s="186"/>
      <c r="E35" s="187">
        <f>SUM(E33:E34)</f>
        <v>877</v>
      </c>
      <c r="F35" s="186"/>
      <c r="G35" s="188"/>
      <c r="H35" s="189">
        <f>SUM(H33:H34)</f>
        <v>952</v>
      </c>
      <c r="I35" s="190"/>
      <c r="J35" s="191"/>
      <c r="K35" s="189">
        <f>SUM(K33:K34)</f>
        <v>1128</v>
      </c>
      <c r="L35" s="191"/>
      <c r="M35" s="192"/>
      <c r="N35" s="187">
        <f>SUM(N33:N34)</f>
        <v>2080</v>
      </c>
      <c r="O35" s="193"/>
    </row>
    <row r="36" spans="1:15" ht="21.75" customHeight="1" thickTop="1">
      <c r="A36" s="120"/>
      <c r="B36" s="282" t="s">
        <v>134</v>
      </c>
      <c r="C36" s="283"/>
      <c r="D36" s="164"/>
      <c r="E36" s="156">
        <f>E18+E20+E23+E26+E29+E32+E35</f>
        <v>24121</v>
      </c>
      <c r="F36" s="157"/>
      <c r="G36" s="158"/>
      <c r="H36" s="156">
        <f>H18+H20+H23+H26+H29+H32+H35</f>
        <v>24614</v>
      </c>
      <c r="I36" s="159"/>
      <c r="J36" s="157"/>
      <c r="K36" s="156">
        <f>K18+K20+K23+K26+K29+K32+K35</f>
        <v>28975</v>
      </c>
      <c r="L36" s="157"/>
      <c r="M36" s="158"/>
      <c r="N36" s="156">
        <f>N18+N20+N23+N26+N29+N32+N35</f>
        <v>53589</v>
      </c>
      <c r="O36" s="161"/>
    </row>
    <row r="37" spans="1:15" ht="14.25">
      <c r="A37" s="120"/>
      <c r="B37" s="194" t="s">
        <v>135</v>
      </c>
      <c r="C37" s="194"/>
      <c r="D37" s="194"/>
      <c r="E37" s="194"/>
      <c r="F37" s="194"/>
      <c r="G37" s="194"/>
      <c r="H37" s="194"/>
      <c r="I37" s="195"/>
      <c r="J37" s="195"/>
      <c r="K37" s="195"/>
      <c r="L37" s="195"/>
      <c r="M37" s="195"/>
      <c r="N37" s="195"/>
      <c r="O37" s="122"/>
    </row>
    <row r="38" spans="1:15" ht="14.25">
      <c r="A38" s="120"/>
      <c r="B38" s="195" t="s">
        <v>136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20"/>
    </row>
    <row r="39" spans="1:15" ht="14.25">
      <c r="A39" s="120"/>
      <c r="B39" s="195" t="s">
        <v>137</v>
      </c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20"/>
    </row>
  </sheetData>
  <sheetProtection/>
  <mergeCells count="12">
    <mergeCell ref="B21:B23"/>
    <mergeCell ref="B24:B26"/>
    <mergeCell ref="B27:B29"/>
    <mergeCell ref="B30:B32"/>
    <mergeCell ref="B33:B35"/>
    <mergeCell ref="B36:C36"/>
    <mergeCell ref="B1:O1"/>
    <mergeCell ref="K2:O2"/>
    <mergeCell ref="K3:O3"/>
    <mergeCell ref="B4:C4"/>
    <mergeCell ref="B5:B18"/>
    <mergeCell ref="B19:B20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3">
      <selection activeCell="O18" sqref="O18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</cols>
  <sheetData>
    <row r="1" spans="1:13" ht="24">
      <c r="A1" s="120"/>
      <c r="B1" s="287" t="s">
        <v>49</v>
      </c>
      <c r="C1" s="287"/>
      <c r="D1" s="287"/>
      <c r="E1" s="287"/>
      <c r="F1" s="287"/>
      <c r="G1" s="287"/>
      <c r="H1" s="287"/>
      <c r="I1" s="197"/>
      <c r="J1" s="120"/>
      <c r="K1" s="198"/>
      <c r="L1" s="198"/>
      <c r="M1" s="199"/>
    </row>
    <row r="2" spans="1:13" ht="11.25" customHeight="1">
      <c r="A2" s="120"/>
      <c r="B2" s="288"/>
      <c r="C2" s="288"/>
      <c r="D2" s="288"/>
      <c r="E2" s="288"/>
      <c r="F2" s="288"/>
      <c r="G2" s="288"/>
      <c r="H2" s="288"/>
      <c r="I2" s="200"/>
      <c r="J2" s="120"/>
      <c r="K2" s="198"/>
      <c r="L2" s="198"/>
      <c r="M2" s="199"/>
    </row>
    <row r="3" spans="1:13" ht="22.5" customHeight="1">
      <c r="A3" s="201"/>
      <c r="B3" s="288" t="s">
        <v>0</v>
      </c>
      <c r="C3" s="288"/>
      <c r="D3" s="288"/>
      <c r="E3" s="288"/>
      <c r="F3" s="288"/>
      <c r="G3" s="288"/>
      <c r="H3" s="288"/>
      <c r="I3" s="200"/>
      <c r="J3" s="202" t="s">
        <v>28</v>
      </c>
      <c r="K3" s="203" t="s">
        <v>2</v>
      </c>
      <c r="L3" s="203" t="s">
        <v>3</v>
      </c>
      <c r="M3" s="204" t="s">
        <v>1</v>
      </c>
    </row>
    <row r="4" spans="1:13" ht="22.5" customHeight="1">
      <c r="A4" s="205"/>
      <c r="B4" s="288" t="s">
        <v>138</v>
      </c>
      <c r="C4" s="288"/>
      <c r="D4" s="288"/>
      <c r="E4" s="288"/>
      <c r="F4" s="288"/>
      <c r="G4" s="288"/>
      <c r="H4" s="288"/>
      <c r="I4" s="205"/>
      <c r="J4" s="202" t="s">
        <v>139</v>
      </c>
      <c r="K4" s="206">
        <v>0</v>
      </c>
      <c r="L4" s="206">
        <v>2</v>
      </c>
      <c r="M4" s="207">
        <f>SUM(K4+L4)</f>
        <v>2</v>
      </c>
    </row>
    <row r="5" spans="1:13" ht="22.5" customHeight="1">
      <c r="A5" s="205"/>
      <c r="B5" s="208"/>
      <c r="C5" s="289" t="s">
        <v>4</v>
      </c>
      <c r="D5" s="289"/>
      <c r="E5" s="290" t="s">
        <v>6</v>
      </c>
      <c r="F5" s="290"/>
      <c r="G5" s="289" t="s">
        <v>9</v>
      </c>
      <c r="H5" s="289"/>
      <c r="I5" s="209"/>
      <c r="J5" s="210" t="s">
        <v>73</v>
      </c>
      <c r="K5" s="206">
        <v>8</v>
      </c>
      <c r="L5" s="206">
        <v>39</v>
      </c>
      <c r="M5" s="207">
        <f aca="true" t="shared" si="0" ref="M5:M21">SUM(K5+L5)</f>
        <v>47</v>
      </c>
    </row>
    <row r="6" spans="1:13" ht="22.5" customHeight="1">
      <c r="A6" s="205"/>
      <c r="B6" s="211" t="s">
        <v>11</v>
      </c>
      <c r="C6" s="284" t="s">
        <v>5</v>
      </c>
      <c r="D6" s="284"/>
      <c r="E6" s="285" t="s">
        <v>7</v>
      </c>
      <c r="F6" s="285"/>
      <c r="G6" s="284" t="s">
        <v>10</v>
      </c>
      <c r="H6" s="284"/>
      <c r="I6" s="209"/>
      <c r="J6" s="210" t="s">
        <v>140</v>
      </c>
      <c r="K6" s="206">
        <v>36</v>
      </c>
      <c r="L6" s="206">
        <v>198</v>
      </c>
      <c r="M6" s="207">
        <f t="shared" si="0"/>
        <v>234</v>
      </c>
    </row>
    <row r="7" spans="1:13" ht="22.5" customHeight="1">
      <c r="A7" s="205"/>
      <c r="B7" s="212"/>
      <c r="C7" s="213" t="s">
        <v>141</v>
      </c>
      <c r="D7" s="214" t="s">
        <v>142</v>
      </c>
      <c r="E7" s="213" t="s">
        <v>141</v>
      </c>
      <c r="F7" s="214" t="s">
        <v>142</v>
      </c>
      <c r="G7" s="213" t="s">
        <v>141</v>
      </c>
      <c r="H7" s="214" t="s">
        <v>142</v>
      </c>
      <c r="I7" s="215"/>
      <c r="J7" s="210" t="s">
        <v>143</v>
      </c>
      <c r="K7" s="206">
        <v>196</v>
      </c>
      <c r="L7" s="206">
        <v>670</v>
      </c>
      <c r="M7" s="207">
        <f t="shared" si="0"/>
        <v>866</v>
      </c>
    </row>
    <row r="8" spans="1:13" ht="22.5" customHeight="1">
      <c r="A8" s="205"/>
      <c r="B8" s="216" t="s">
        <v>13</v>
      </c>
      <c r="C8" s="217"/>
      <c r="D8" s="218"/>
      <c r="E8" s="217"/>
      <c r="F8" s="217"/>
      <c r="G8" s="217"/>
      <c r="H8" s="218"/>
      <c r="I8" s="219"/>
      <c r="J8" s="210" t="s">
        <v>144</v>
      </c>
      <c r="K8" s="206">
        <v>617</v>
      </c>
      <c r="L8" s="206">
        <v>1457</v>
      </c>
      <c r="M8" s="207">
        <f t="shared" si="0"/>
        <v>2074</v>
      </c>
    </row>
    <row r="9" spans="1:13" ht="22.5" customHeight="1">
      <c r="A9" s="205"/>
      <c r="B9" s="220">
        <f>C9+E9+G9</f>
        <v>24614</v>
      </c>
      <c r="C9" s="221">
        <v>2788</v>
      </c>
      <c r="D9" s="222">
        <f>SUM(C9/B9)</f>
        <v>0.11326887137401478</v>
      </c>
      <c r="E9" s="221">
        <v>14492</v>
      </c>
      <c r="F9" s="222">
        <f>SUM(E9/B9)</f>
        <v>0.5887706183472821</v>
      </c>
      <c r="G9" s="221">
        <v>7334</v>
      </c>
      <c r="H9" s="222">
        <f>SUM(G9/B9)</f>
        <v>0.2979605102787032</v>
      </c>
      <c r="I9" s="219"/>
      <c r="J9" s="210" t="s">
        <v>145</v>
      </c>
      <c r="K9" s="206">
        <v>1277</v>
      </c>
      <c r="L9" s="206">
        <v>2122</v>
      </c>
      <c r="M9" s="207">
        <f t="shared" si="0"/>
        <v>3399</v>
      </c>
    </row>
    <row r="10" spans="1:13" ht="22.5" customHeight="1">
      <c r="A10" s="205"/>
      <c r="B10" s="223"/>
      <c r="C10" s="224"/>
      <c r="D10" s="225"/>
      <c r="E10" s="225"/>
      <c r="F10" s="225"/>
      <c r="G10" s="225"/>
      <c r="H10" s="225"/>
      <c r="I10" s="226"/>
      <c r="J10" s="210" t="s">
        <v>146</v>
      </c>
      <c r="K10" s="206">
        <v>1672</v>
      </c>
      <c r="L10" s="206">
        <v>2412</v>
      </c>
      <c r="M10" s="207">
        <f t="shared" si="0"/>
        <v>4084</v>
      </c>
    </row>
    <row r="11" spans="1:13" ht="22.5" customHeight="1">
      <c r="A11" s="205"/>
      <c r="B11" s="220" t="s">
        <v>50</v>
      </c>
      <c r="C11" s="227"/>
      <c r="D11" s="219"/>
      <c r="E11" s="227"/>
      <c r="F11" s="227"/>
      <c r="G11" s="228"/>
      <c r="H11" s="219"/>
      <c r="I11" s="219"/>
      <c r="J11" s="210" t="s">
        <v>147</v>
      </c>
      <c r="K11" s="206">
        <v>1772</v>
      </c>
      <c r="L11" s="206">
        <v>2336</v>
      </c>
      <c r="M11" s="207">
        <f t="shared" si="0"/>
        <v>4108</v>
      </c>
    </row>
    <row r="12" spans="1:13" ht="22.5" customHeight="1">
      <c r="A12" s="205"/>
      <c r="B12" s="220">
        <f>C12+E12+G12</f>
        <v>28975</v>
      </c>
      <c r="C12" s="221">
        <v>2699</v>
      </c>
      <c r="D12" s="222">
        <f>SUM(C12/B12)</f>
        <v>0.09314926660914581</v>
      </c>
      <c r="E12" s="221">
        <v>14832</v>
      </c>
      <c r="F12" s="222">
        <f>SUM(E12/B12)</f>
        <v>0.5118895599654875</v>
      </c>
      <c r="G12" s="229">
        <v>11444</v>
      </c>
      <c r="H12" s="222">
        <f>SUM(G12/B12)</f>
        <v>0.3949611734253667</v>
      </c>
      <c r="I12" s="219"/>
      <c r="J12" s="210" t="s">
        <v>148</v>
      </c>
      <c r="K12" s="206">
        <v>1756</v>
      </c>
      <c r="L12" s="206">
        <v>2208</v>
      </c>
      <c r="M12" s="207">
        <f t="shared" si="0"/>
        <v>3964</v>
      </c>
    </row>
    <row r="13" spans="1:13" ht="22.5" customHeight="1">
      <c r="A13" s="205"/>
      <c r="B13" s="223"/>
      <c r="C13" s="224"/>
      <c r="D13" s="225"/>
      <c r="E13" s="225"/>
      <c r="F13" s="225"/>
      <c r="G13" s="225"/>
      <c r="H13" s="225"/>
      <c r="I13" s="226"/>
      <c r="J13" s="210" t="s">
        <v>149</v>
      </c>
      <c r="K13" s="206">
        <v>2684</v>
      </c>
      <c r="L13" s="206">
        <v>2786</v>
      </c>
      <c r="M13" s="207">
        <f t="shared" si="0"/>
        <v>5470</v>
      </c>
    </row>
    <row r="14" spans="1:13" ht="22.5" customHeight="1">
      <c r="A14" s="205"/>
      <c r="B14" s="216" t="s">
        <v>12</v>
      </c>
      <c r="C14" s="217"/>
      <c r="D14" s="218"/>
      <c r="E14" s="217"/>
      <c r="F14" s="217"/>
      <c r="G14" s="217"/>
      <c r="H14" s="218"/>
      <c r="I14" s="219"/>
      <c r="J14" s="210" t="s">
        <v>150</v>
      </c>
      <c r="K14" s="206">
        <v>2067</v>
      </c>
      <c r="L14" s="206">
        <v>2118</v>
      </c>
      <c r="M14" s="207">
        <f t="shared" si="0"/>
        <v>4185</v>
      </c>
    </row>
    <row r="15" spans="1:13" ht="22.5" customHeight="1">
      <c r="A15" s="205"/>
      <c r="B15" s="230">
        <f>C15+E15+G15</f>
        <v>53589</v>
      </c>
      <c r="C15" s="221">
        <f>SUM(C9:C13)</f>
        <v>5487</v>
      </c>
      <c r="D15" s="231">
        <f>SUM(C15/B15)</f>
        <v>0.10239041594357051</v>
      </c>
      <c r="E15" s="232">
        <f>SUM(E9:E13)</f>
        <v>29324</v>
      </c>
      <c r="F15" s="231">
        <f>SUM(E15/B15)</f>
        <v>0.5472018511261639</v>
      </c>
      <c r="G15" s="232">
        <f>SUM(G9:G13)</f>
        <v>18778</v>
      </c>
      <c r="H15" s="231">
        <f>SUM(G15/B15)</f>
        <v>0.35040773293026556</v>
      </c>
      <c r="I15" s="226"/>
      <c r="J15" s="210" t="s">
        <v>151</v>
      </c>
      <c r="K15" s="206">
        <v>1532</v>
      </c>
      <c r="L15" s="206">
        <v>1627</v>
      </c>
      <c r="M15" s="207">
        <f t="shared" si="0"/>
        <v>3159</v>
      </c>
    </row>
    <row r="16" spans="1:13" ht="22.5" customHeight="1">
      <c r="A16" s="120"/>
      <c r="B16" s="233"/>
      <c r="C16" s="234"/>
      <c r="D16" s="235"/>
      <c r="E16" s="234"/>
      <c r="F16" s="234"/>
      <c r="G16" s="234"/>
      <c r="H16" s="235"/>
      <c r="I16" s="236"/>
      <c r="J16" s="210" t="s">
        <v>152</v>
      </c>
      <c r="K16" s="206">
        <v>1280</v>
      </c>
      <c r="L16" s="206">
        <v>1387</v>
      </c>
      <c r="M16" s="207">
        <f t="shared" si="0"/>
        <v>2667</v>
      </c>
    </row>
    <row r="17" spans="1:13" ht="22.5" customHeight="1">
      <c r="A17" s="6"/>
      <c r="B17" s="237" t="s">
        <v>153</v>
      </c>
      <c r="C17" s="8"/>
      <c r="D17" s="6"/>
      <c r="E17" s="8"/>
      <c r="F17" s="8"/>
      <c r="G17" s="8"/>
      <c r="H17" s="6"/>
      <c r="I17" s="6"/>
      <c r="J17" s="210" t="s">
        <v>154</v>
      </c>
      <c r="K17" s="206">
        <v>1300</v>
      </c>
      <c r="L17" s="206">
        <v>1356</v>
      </c>
      <c r="M17" s="207">
        <f t="shared" si="0"/>
        <v>2656</v>
      </c>
    </row>
    <row r="18" spans="1:13" ht="22.5" customHeight="1">
      <c r="A18" s="6"/>
      <c r="B18" s="195" t="s">
        <v>137</v>
      </c>
      <c r="C18" s="8"/>
      <c r="D18" s="6"/>
      <c r="E18" s="8"/>
      <c r="F18" s="8"/>
      <c r="G18" s="286"/>
      <c r="H18" s="286"/>
      <c r="I18" s="6"/>
      <c r="J18" s="210" t="s">
        <v>155</v>
      </c>
      <c r="K18" s="206">
        <v>1515</v>
      </c>
      <c r="L18" s="206">
        <v>1423</v>
      </c>
      <c r="M18" s="207">
        <f t="shared" si="0"/>
        <v>2938</v>
      </c>
    </row>
    <row r="19" spans="1:13" ht="22.5" customHeight="1">
      <c r="A19" s="6"/>
      <c r="B19" s="8"/>
      <c r="C19" s="8"/>
      <c r="D19" s="6"/>
      <c r="E19" s="8"/>
      <c r="F19" s="8"/>
      <c r="G19" s="8"/>
      <c r="H19" s="6"/>
      <c r="I19" s="6"/>
      <c r="J19" s="210" t="s">
        <v>156</v>
      </c>
      <c r="K19" s="206">
        <v>1128</v>
      </c>
      <c r="L19" s="206">
        <v>1127</v>
      </c>
      <c r="M19" s="207">
        <f t="shared" si="0"/>
        <v>2255</v>
      </c>
    </row>
    <row r="20" spans="1:13" ht="22.5" customHeight="1">
      <c r="A20" s="6"/>
      <c r="B20" s="8"/>
      <c r="C20" s="8"/>
      <c r="D20" s="6"/>
      <c r="E20" s="8"/>
      <c r="F20" s="8"/>
      <c r="G20" s="8"/>
      <c r="H20" s="6"/>
      <c r="I20" s="6"/>
      <c r="J20" s="210" t="s">
        <v>157</v>
      </c>
      <c r="K20" s="206">
        <v>949</v>
      </c>
      <c r="L20" s="206">
        <v>982</v>
      </c>
      <c r="M20" s="207">
        <f t="shared" si="0"/>
        <v>1931</v>
      </c>
    </row>
    <row r="21" spans="1:13" ht="22.5" customHeight="1">
      <c r="A21" s="6"/>
      <c r="B21" s="8"/>
      <c r="C21" s="8"/>
      <c r="D21" s="6"/>
      <c r="E21" s="8"/>
      <c r="F21" s="8"/>
      <c r="G21" s="8"/>
      <c r="H21" s="6"/>
      <c r="I21" s="6"/>
      <c r="J21" s="210" t="s">
        <v>158</v>
      </c>
      <c r="K21" s="206">
        <v>886</v>
      </c>
      <c r="L21" s="206">
        <v>881</v>
      </c>
      <c r="M21" s="207">
        <f t="shared" si="0"/>
        <v>1767</v>
      </c>
    </row>
    <row r="22" spans="1:13" ht="22.5" customHeight="1">
      <c r="A22" s="6"/>
      <c r="B22" s="8"/>
      <c r="C22" s="8"/>
      <c r="D22" s="6"/>
      <c r="E22" s="8"/>
      <c r="F22" s="8"/>
      <c r="G22" s="8"/>
      <c r="H22" s="6"/>
      <c r="I22" s="6"/>
      <c r="J22" s="210" t="s">
        <v>159</v>
      </c>
      <c r="K22" s="206">
        <v>1151</v>
      </c>
      <c r="L22" s="206">
        <v>1145</v>
      </c>
      <c r="M22" s="207">
        <f>SUM(K22:L22)</f>
        <v>2296</v>
      </c>
    </row>
    <row r="23" spans="1:13" ht="22.5" customHeight="1">
      <c r="A23" s="6"/>
      <c r="B23" s="8"/>
      <c r="C23" s="8"/>
      <c r="D23" s="6"/>
      <c r="E23" s="8"/>
      <c r="F23" s="8"/>
      <c r="G23" s="8"/>
      <c r="H23" s="6"/>
      <c r="I23" s="6"/>
      <c r="J23" s="210" t="s">
        <v>160</v>
      </c>
      <c r="K23" s="206">
        <v>1067</v>
      </c>
      <c r="L23" s="206">
        <v>1038</v>
      </c>
      <c r="M23" s="207">
        <f>SUM(K23:L23)</f>
        <v>2105</v>
      </c>
    </row>
    <row r="24" spans="1:13" ht="22.5" customHeight="1">
      <c r="A24" s="6"/>
      <c r="B24" s="8"/>
      <c r="C24" s="8"/>
      <c r="D24" s="6"/>
      <c r="E24" s="8"/>
      <c r="F24" s="8"/>
      <c r="G24" s="8"/>
      <c r="H24" s="6"/>
      <c r="I24" s="6"/>
      <c r="J24" s="210" t="s">
        <v>161</v>
      </c>
      <c r="K24" s="206">
        <v>933</v>
      </c>
      <c r="L24" s="206">
        <v>880</v>
      </c>
      <c r="M24" s="207">
        <f>SUM(K24+L24)</f>
        <v>1813</v>
      </c>
    </row>
    <row r="25" spans="1:13" ht="22.5" customHeight="1">
      <c r="A25" s="6"/>
      <c r="B25" s="8"/>
      <c r="C25" s="8"/>
      <c r="D25" s="6"/>
      <c r="E25" s="8"/>
      <c r="F25" s="8"/>
      <c r="G25" s="8"/>
      <c r="H25" s="6"/>
      <c r="I25" s="6"/>
      <c r="J25" s="210" t="s">
        <v>162</v>
      </c>
      <c r="K25" s="206">
        <v>788</v>
      </c>
      <c r="L25" s="206">
        <v>781</v>
      </c>
      <c r="M25" s="207">
        <f>SUM(K25+L25)</f>
        <v>1569</v>
      </c>
    </row>
    <row r="26" spans="1:13" ht="22.5" customHeight="1">
      <c r="A26" s="6"/>
      <c r="B26" s="8"/>
      <c r="C26" s="8"/>
      <c r="D26" s="6"/>
      <c r="E26" s="8"/>
      <c r="F26" s="8"/>
      <c r="G26" s="8"/>
      <c r="H26" s="6"/>
      <c r="I26" s="6"/>
      <c r="J26" s="202" t="s">
        <v>48</v>
      </c>
      <c r="K26" s="238">
        <f>SUM(K4:K25)</f>
        <v>24614</v>
      </c>
      <c r="L26" s="238">
        <f>SUM(L4:L25)</f>
        <v>28975</v>
      </c>
      <c r="M26" s="238">
        <f>SUM(M4:M25)</f>
        <v>53589</v>
      </c>
    </row>
  </sheetData>
  <sheetProtection/>
  <mergeCells count="11">
    <mergeCell ref="G5:H5"/>
    <mergeCell ref="C6:D6"/>
    <mergeCell ref="E6:F6"/>
    <mergeCell ref="G6:H6"/>
    <mergeCell ref="G18:H18"/>
    <mergeCell ref="B1:H1"/>
    <mergeCell ref="B2:H2"/>
    <mergeCell ref="B3:H3"/>
    <mergeCell ref="B4:H4"/>
    <mergeCell ref="C5:D5"/>
    <mergeCell ref="E5:F5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O21" sqref="O21"/>
      <selection pane="bottomLeft" activeCell="C3" sqref="C3:K3"/>
    </sheetView>
  </sheetViews>
  <sheetFormatPr defaultColWidth="9.00390625" defaultRowHeight="22.5" customHeight="1"/>
  <cols>
    <col min="1" max="1" width="4.625" style="82" customWidth="1"/>
    <col min="2" max="2" width="12.125" style="82" customWidth="1"/>
    <col min="3" max="3" width="13.875" style="84" customWidth="1"/>
    <col min="4" max="4" width="10.625" style="85" customWidth="1"/>
    <col min="5" max="5" width="4.625" style="85" customWidth="1"/>
    <col min="6" max="6" width="10.625" style="85" customWidth="1"/>
    <col min="7" max="7" width="4.625" style="85" customWidth="1"/>
    <col min="8" max="8" width="10.625" style="85" customWidth="1"/>
    <col min="9" max="9" width="4.625" style="85" customWidth="1"/>
    <col min="10" max="10" width="10.375" style="85" customWidth="1"/>
    <col min="11" max="11" width="5.625" style="82" customWidth="1"/>
    <col min="12" max="12" width="4.625" style="82" customWidth="1"/>
    <col min="13" max="13" width="8.625" style="82" customWidth="1"/>
    <col min="14" max="14" width="7.625" style="82" customWidth="1"/>
    <col min="15" max="16384" width="9.00390625" style="82" customWidth="1"/>
  </cols>
  <sheetData>
    <row r="1" spans="1:12" ht="22.5" customHeight="1">
      <c r="A1" s="65"/>
      <c r="B1" s="65"/>
      <c r="C1" s="253" t="s">
        <v>86</v>
      </c>
      <c r="D1" s="253"/>
      <c r="E1" s="253"/>
      <c r="F1" s="253"/>
      <c r="G1" s="253"/>
      <c r="H1" s="253"/>
      <c r="I1" s="253"/>
      <c r="J1" s="253"/>
      <c r="K1" s="65"/>
      <c r="L1" s="65"/>
    </row>
    <row r="2" spans="1:12" ht="22.5" customHeight="1">
      <c r="A2" s="65"/>
      <c r="B2" s="65"/>
      <c r="C2" s="254" t="s">
        <v>0</v>
      </c>
      <c r="D2" s="254"/>
      <c r="E2" s="254"/>
      <c r="F2" s="254"/>
      <c r="G2" s="254"/>
      <c r="H2" s="254"/>
      <c r="I2" s="254"/>
      <c r="J2" s="254"/>
      <c r="K2" s="255"/>
      <c r="L2" s="67"/>
    </row>
    <row r="3" spans="1:12" ht="22.5" customHeight="1">
      <c r="A3" s="65"/>
      <c r="B3" s="65"/>
      <c r="C3" s="254" t="s">
        <v>84</v>
      </c>
      <c r="D3" s="254"/>
      <c r="E3" s="254"/>
      <c r="F3" s="254"/>
      <c r="G3" s="254"/>
      <c r="H3" s="254"/>
      <c r="I3" s="254"/>
      <c r="J3" s="254"/>
      <c r="K3" s="254"/>
      <c r="L3" s="66"/>
    </row>
    <row r="4" spans="1:12" ht="10.5" customHeight="1">
      <c r="A4" s="65"/>
      <c r="B4" s="65"/>
      <c r="C4" s="68"/>
      <c r="D4" s="69"/>
      <c r="E4" s="69"/>
      <c r="F4" s="69"/>
      <c r="G4" s="69"/>
      <c r="H4" s="69"/>
      <c r="I4" s="69"/>
      <c r="J4" s="69"/>
      <c r="K4" s="65"/>
      <c r="L4" s="65"/>
    </row>
    <row r="5" spans="1:12" ht="22.5" customHeight="1">
      <c r="A5" s="65"/>
      <c r="B5" s="256"/>
      <c r="C5" s="257"/>
      <c r="D5" s="258" t="s">
        <v>70</v>
      </c>
      <c r="E5" s="258"/>
      <c r="F5" s="259" t="s">
        <v>2</v>
      </c>
      <c r="G5" s="260"/>
      <c r="H5" s="259" t="s">
        <v>3</v>
      </c>
      <c r="I5" s="258"/>
      <c r="J5" s="259" t="s">
        <v>1</v>
      </c>
      <c r="K5" s="260"/>
      <c r="L5" s="70"/>
    </row>
    <row r="6" spans="1:12" ht="22.5" customHeight="1">
      <c r="A6" s="65"/>
      <c r="B6" s="246" t="s">
        <v>51</v>
      </c>
      <c r="C6" s="114" t="s">
        <v>18</v>
      </c>
      <c r="D6" s="77">
        <v>7552</v>
      </c>
      <c r="E6" s="71"/>
      <c r="F6" s="72">
        <v>7134</v>
      </c>
      <c r="G6" s="73"/>
      <c r="H6" s="72">
        <v>8812</v>
      </c>
      <c r="I6" s="74"/>
      <c r="J6" s="72">
        <f aca="true" t="shared" si="0" ref="J6:J18">F6+H6</f>
        <v>15946</v>
      </c>
      <c r="K6" s="75"/>
      <c r="L6" s="76"/>
    </row>
    <row r="7" spans="1:12" ht="22.5" customHeight="1">
      <c r="A7" s="65"/>
      <c r="B7" s="247"/>
      <c r="C7" s="114" t="s">
        <v>19</v>
      </c>
      <c r="D7" s="77">
        <v>5451</v>
      </c>
      <c r="E7" s="77"/>
      <c r="F7" s="78">
        <v>5723</v>
      </c>
      <c r="G7" s="79"/>
      <c r="H7" s="78">
        <v>6530</v>
      </c>
      <c r="I7" s="71"/>
      <c r="J7" s="72">
        <f t="shared" si="0"/>
        <v>12253</v>
      </c>
      <c r="K7" s="80"/>
      <c r="L7" s="76"/>
    </row>
    <row r="8" spans="1:12" ht="22.5" customHeight="1">
      <c r="A8" s="65"/>
      <c r="B8" s="247"/>
      <c r="C8" s="115" t="s">
        <v>17</v>
      </c>
      <c r="D8" s="249">
        <v>986</v>
      </c>
      <c r="E8" s="250"/>
      <c r="F8" s="251">
        <v>1013</v>
      </c>
      <c r="G8" s="252"/>
      <c r="H8" s="249">
        <v>1135</v>
      </c>
      <c r="I8" s="250"/>
      <c r="J8" s="251">
        <f t="shared" si="0"/>
        <v>2148</v>
      </c>
      <c r="K8" s="252"/>
      <c r="L8" s="81"/>
    </row>
    <row r="9" spans="1:12" ht="22.5" customHeight="1">
      <c r="A9" s="65"/>
      <c r="B9" s="247"/>
      <c r="C9" s="115" t="s">
        <v>15</v>
      </c>
      <c r="D9" s="249">
        <v>655</v>
      </c>
      <c r="E9" s="250"/>
      <c r="F9" s="251">
        <v>788</v>
      </c>
      <c r="G9" s="252"/>
      <c r="H9" s="249">
        <v>902</v>
      </c>
      <c r="I9" s="250"/>
      <c r="J9" s="251">
        <f t="shared" si="0"/>
        <v>1690</v>
      </c>
      <c r="K9" s="252"/>
      <c r="L9" s="81"/>
    </row>
    <row r="10" spans="1:12" ht="22.5" customHeight="1">
      <c r="A10" s="65"/>
      <c r="B10" s="247"/>
      <c r="C10" s="113" t="s">
        <v>27</v>
      </c>
      <c r="D10" s="88">
        <v>1673</v>
      </c>
      <c r="E10" s="88"/>
      <c r="F10" s="90">
        <v>1877</v>
      </c>
      <c r="G10" s="87"/>
      <c r="H10" s="90">
        <v>2210</v>
      </c>
      <c r="I10" s="86"/>
      <c r="J10" s="89">
        <f t="shared" si="0"/>
        <v>4087</v>
      </c>
      <c r="K10" s="91"/>
      <c r="L10" s="76"/>
    </row>
    <row r="11" spans="1:12" ht="22.5" customHeight="1">
      <c r="A11" s="65"/>
      <c r="B11" s="247"/>
      <c r="C11" s="113" t="s">
        <v>20</v>
      </c>
      <c r="D11" s="88">
        <v>1399</v>
      </c>
      <c r="E11" s="88"/>
      <c r="F11" s="90">
        <v>1460</v>
      </c>
      <c r="G11" s="87"/>
      <c r="H11" s="90">
        <v>1736</v>
      </c>
      <c r="I11" s="86"/>
      <c r="J11" s="89">
        <f t="shared" si="0"/>
        <v>3196</v>
      </c>
      <c r="K11" s="91"/>
      <c r="L11" s="76"/>
    </row>
    <row r="12" spans="1:12" ht="22.5" customHeight="1">
      <c r="A12" s="65"/>
      <c r="B12" s="247"/>
      <c r="C12" s="115" t="s">
        <v>16</v>
      </c>
      <c r="D12" s="249">
        <v>68</v>
      </c>
      <c r="E12" s="250"/>
      <c r="F12" s="251">
        <v>65</v>
      </c>
      <c r="G12" s="252"/>
      <c r="H12" s="249">
        <v>88</v>
      </c>
      <c r="I12" s="250"/>
      <c r="J12" s="251">
        <f t="shared" si="0"/>
        <v>153</v>
      </c>
      <c r="K12" s="252"/>
      <c r="L12" s="81"/>
    </row>
    <row r="13" spans="1:12" ht="22.5" customHeight="1">
      <c r="A13" s="65"/>
      <c r="B13" s="247"/>
      <c r="C13" s="114" t="s">
        <v>21</v>
      </c>
      <c r="D13" s="77">
        <v>604</v>
      </c>
      <c r="E13" s="77"/>
      <c r="F13" s="78">
        <v>655</v>
      </c>
      <c r="G13" s="79"/>
      <c r="H13" s="78">
        <v>769</v>
      </c>
      <c r="I13" s="71"/>
      <c r="J13" s="72">
        <f t="shared" si="0"/>
        <v>1424</v>
      </c>
      <c r="K13" s="80"/>
      <c r="L13" s="76"/>
    </row>
    <row r="14" spans="1:12" ht="22.5" customHeight="1">
      <c r="A14" s="65"/>
      <c r="B14" s="247"/>
      <c r="C14" s="114" t="s">
        <v>22</v>
      </c>
      <c r="D14" s="77">
        <v>980</v>
      </c>
      <c r="E14" s="77"/>
      <c r="F14" s="78">
        <v>1051</v>
      </c>
      <c r="G14" s="79"/>
      <c r="H14" s="78">
        <v>1220</v>
      </c>
      <c r="I14" s="71"/>
      <c r="J14" s="72">
        <f t="shared" si="0"/>
        <v>2271</v>
      </c>
      <c r="K14" s="80"/>
      <c r="L14" s="76"/>
    </row>
    <row r="15" spans="1:12" ht="22.5" customHeight="1">
      <c r="A15" s="65"/>
      <c r="B15" s="247"/>
      <c r="C15" s="114" t="s">
        <v>23</v>
      </c>
      <c r="D15" s="77">
        <v>305</v>
      </c>
      <c r="E15" s="77"/>
      <c r="F15" s="78">
        <v>399</v>
      </c>
      <c r="G15" s="79"/>
      <c r="H15" s="78">
        <v>476</v>
      </c>
      <c r="I15" s="71"/>
      <c r="J15" s="72">
        <f t="shared" si="0"/>
        <v>875</v>
      </c>
      <c r="K15" s="80"/>
      <c r="L15" s="76"/>
    </row>
    <row r="16" spans="1:12" ht="22.5" customHeight="1">
      <c r="A16" s="65"/>
      <c r="B16" s="247"/>
      <c r="C16" s="114" t="s">
        <v>24</v>
      </c>
      <c r="D16" s="77">
        <v>72</v>
      </c>
      <c r="E16" s="77"/>
      <c r="F16" s="78">
        <v>83</v>
      </c>
      <c r="G16" s="79"/>
      <c r="H16" s="78">
        <v>102</v>
      </c>
      <c r="I16" s="71"/>
      <c r="J16" s="72">
        <f t="shared" si="0"/>
        <v>185</v>
      </c>
      <c r="K16" s="80"/>
      <c r="L16" s="76"/>
    </row>
    <row r="17" spans="1:12" ht="22.5" customHeight="1">
      <c r="A17" s="65"/>
      <c r="B17" s="247"/>
      <c r="C17" s="114" t="s">
        <v>25</v>
      </c>
      <c r="D17" s="77">
        <v>5</v>
      </c>
      <c r="E17" s="77"/>
      <c r="F17" s="78">
        <v>2</v>
      </c>
      <c r="G17" s="79"/>
      <c r="H17" s="78">
        <v>5</v>
      </c>
      <c r="I17" s="71"/>
      <c r="J17" s="72">
        <f t="shared" si="0"/>
        <v>7</v>
      </c>
      <c r="K17" s="80"/>
      <c r="L17" s="76"/>
    </row>
    <row r="18" spans="1:12" ht="22.5" customHeight="1">
      <c r="A18" s="65"/>
      <c r="B18" s="247"/>
      <c r="C18" s="114" t="s">
        <v>26</v>
      </c>
      <c r="D18" s="77">
        <v>504</v>
      </c>
      <c r="E18" s="77"/>
      <c r="F18" s="78">
        <v>516</v>
      </c>
      <c r="G18" s="79"/>
      <c r="H18" s="78">
        <v>476</v>
      </c>
      <c r="I18" s="71"/>
      <c r="J18" s="78">
        <f t="shared" si="0"/>
        <v>992</v>
      </c>
      <c r="K18" s="80"/>
      <c r="L18" s="76"/>
    </row>
    <row r="19" spans="1:12" ht="22.5" customHeight="1">
      <c r="A19" s="65"/>
      <c r="B19" s="248"/>
      <c r="C19" s="116" t="s">
        <v>60</v>
      </c>
      <c r="D19" s="95">
        <f>SUM(D6+D7+D10+D11+D13+D14+D15+D16+D17+D18)</f>
        <v>18545</v>
      </c>
      <c r="E19" s="95"/>
      <c r="F19" s="96">
        <f>SUM(F6+F7+F10+F11+F13+F14+F15+F16+F17+F18)</f>
        <v>18900</v>
      </c>
      <c r="G19" s="97"/>
      <c r="H19" s="96">
        <f>SUM(H6+H7+H10+H11+H13+H14+H15+H16+H17+H18)</f>
        <v>22336</v>
      </c>
      <c r="I19" s="98"/>
      <c r="J19" s="96">
        <f>SUM(J6+J7+J10+J11+J13+J14+J15+J16+J17+J18)</f>
        <v>41236</v>
      </c>
      <c r="K19" s="99"/>
      <c r="L19" s="76"/>
    </row>
    <row r="20" spans="1:12" ht="22.5" customHeight="1">
      <c r="A20" s="65"/>
      <c r="B20" s="241" t="s">
        <v>52</v>
      </c>
      <c r="C20" s="113" t="s">
        <v>57</v>
      </c>
      <c r="D20" s="92">
        <v>455</v>
      </c>
      <c r="E20" s="91"/>
      <c r="F20" s="92">
        <v>453</v>
      </c>
      <c r="G20" s="91"/>
      <c r="H20" s="92">
        <v>557</v>
      </c>
      <c r="I20" s="91"/>
      <c r="J20" s="90">
        <f>SUM(F20:I20)</f>
        <v>1010</v>
      </c>
      <c r="K20" s="91"/>
      <c r="L20" s="83"/>
    </row>
    <row r="21" spans="1:12" ht="22.5" customHeight="1">
      <c r="A21" s="65"/>
      <c r="B21" s="243"/>
      <c r="C21" s="116" t="s">
        <v>60</v>
      </c>
      <c r="D21" s="100">
        <f>D20</f>
        <v>455</v>
      </c>
      <c r="E21" s="99"/>
      <c r="F21" s="100">
        <f>F20</f>
        <v>453</v>
      </c>
      <c r="G21" s="99"/>
      <c r="H21" s="100">
        <f>H20</f>
        <v>557</v>
      </c>
      <c r="I21" s="99"/>
      <c r="J21" s="101">
        <f>SUM(F21:I21)</f>
        <v>1010</v>
      </c>
      <c r="K21" s="99"/>
      <c r="L21" s="83"/>
    </row>
    <row r="22" spans="1:12" ht="22.5" customHeight="1">
      <c r="A22" s="65"/>
      <c r="B22" s="241" t="s">
        <v>53</v>
      </c>
      <c r="C22" s="113" t="s">
        <v>59</v>
      </c>
      <c r="D22" s="92">
        <v>513</v>
      </c>
      <c r="E22" s="91"/>
      <c r="F22" s="92">
        <v>517</v>
      </c>
      <c r="G22" s="91"/>
      <c r="H22" s="92">
        <v>640</v>
      </c>
      <c r="I22" s="91"/>
      <c r="J22" s="90">
        <f>SUM(F22:I22)</f>
        <v>1157</v>
      </c>
      <c r="K22" s="91"/>
      <c r="L22" s="83"/>
    </row>
    <row r="23" spans="1:12" ht="22.5" customHeight="1">
      <c r="A23" s="65"/>
      <c r="B23" s="242"/>
      <c r="C23" s="113" t="s">
        <v>58</v>
      </c>
      <c r="D23" s="92">
        <v>859</v>
      </c>
      <c r="E23" s="91"/>
      <c r="F23" s="93">
        <v>915</v>
      </c>
      <c r="G23" s="91"/>
      <c r="H23" s="93">
        <v>1048</v>
      </c>
      <c r="I23" s="91"/>
      <c r="J23" s="90">
        <f>SUM(F23:I23)</f>
        <v>1963</v>
      </c>
      <c r="K23" s="91"/>
      <c r="L23" s="83"/>
    </row>
    <row r="24" spans="1:12" ht="22.5" customHeight="1">
      <c r="A24" s="65"/>
      <c r="B24" s="243"/>
      <c r="C24" s="116" t="s">
        <v>60</v>
      </c>
      <c r="D24" s="100">
        <f>D22+D23</f>
        <v>1372</v>
      </c>
      <c r="E24" s="99"/>
      <c r="F24" s="100">
        <f>F22+F23</f>
        <v>1432</v>
      </c>
      <c r="G24" s="99"/>
      <c r="H24" s="100">
        <f>H22+H23</f>
        <v>1688</v>
      </c>
      <c r="I24" s="99"/>
      <c r="J24" s="96">
        <f>F24+H24</f>
        <v>3120</v>
      </c>
      <c r="K24" s="99"/>
      <c r="L24" s="83"/>
    </row>
    <row r="25" spans="1:12" ht="22.5" customHeight="1">
      <c r="A25" s="65"/>
      <c r="B25" s="241" t="s">
        <v>54</v>
      </c>
      <c r="C25" s="113" t="s">
        <v>62</v>
      </c>
      <c r="D25" s="92">
        <v>486</v>
      </c>
      <c r="E25" s="91"/>
      <c r="F25" s="92">
        <v>515</v>
      </c>
      <c r="G25" s="91"/>
      <c r="H25" s="92">
        <v>589</v>
      </c>
      <c r="I25" s="91"/>
      <c r="J25" s="94">
        <f>SUM(F25:I25)</f>
        <v>1104</v>
      </c>
      <c r="K25" s="91"/>
      <c r="L25" s="83"/>
    </row>
    <row r="26" spans="1:12" ht="22.5" customHeight="1">
      <c r="A26" s="65"/>
      <c r="B26" s="242"/>
      <c r="C26" s="113" t="s">
        <v>63</v>
      </c>
      <c r="D26" s="92">
        <v>316</v>
      </c>
      <c r="E26" s="91"/>
      <c r="F26" s="92">
        <v>357</v>
      </c>
      <c r="G26" s="91"/>
      <c r="H26" s="92">
        <v>365</v>
      </c>
      <c r="I26" s="91"/>
      <c r="J26" s="90">
        <f>SUM(F26:I26)</f>
        <v>722</v>
      </c>
      <c r="K26" s="91"/>
      <c r="L26" s="83"/>
    </row>
    <row r="27" spans="1:12" ht="22.5" customHeight="1">
      <c r="A27" s="65"/>
      <c r="B27" s="243"/>
      <c r="C27" s="116" t="s">
        <v>60</v>
      </c>
      <c r="D27" s="100">
        <f>D25+D26</f>
        <v>802</v>
      </c>
      <c r="E27" s="99"/>
      <c r="F27" s="100">
        <f>F25+F26</f>
        <v>872</v>
      </c>
      <c r="G27" s="99"/>
      <c r="H27" s="100">
        <f>H25+H26</f>
        <v>954</v>
      </c>
      <c r="I27" s="99"/>
      <c r="J27" s="96">
        <f>F27+H27</f>
        <v>1826</v>
      </c>
      <c r="K27" s="99"/>
      <c r="L27" s="83"/>
    </row>
    <row r="28" spans="1:12" ht="22.5" customHeight="1">
      <c r="A28" s="65"/>
      <c r="B28" s="241" t="s">
        <v>71</v>
      </c>
      <c r="C28" s="113" t="s">
        <v>64</v>
      </c>
      <c r="D28" s="92">
        <v>1143</v>
      </c>
      <c r="E28" s="91"/>
      <c r="F28" s="92">
        <v>1136</v>
      </c>
      <c r="G28" s="91"/>
      <c r="H28" s="92">
        <v>1343</v>
      </c>
      <c r="I28" s="91"/>
      <c r="J28" s="94">
        <f>SUM(F28:I28)</f>
        <v>2479</v>
      </c>
      <c r="K28" s="91"/>
      <c r="L28" s="83"/>
    </row>
    <row r="29" spans="1:12" ht="22.5" customHeight="1">
      <c r="A29" s="65"/>
      <c r="B29" s="242"/>
      <c r="C29" s="113" t="s">
        <v>65</v>
      </c>
      <c r="D29" s="92">
        <v>302</v>
      </c>
      <c r="E29" s="91"/>
      <c r="F29" s="92">
        <v>318</v>
      </c>
      <c r="G29" s="91"/>
      <c r="H29" s="92">
        <v>356</v>
      </c>
      <c r="I29" s="91"/>
      <c r="J29" s="90">
        <f>SUM(F29:I29)</f>
        <v>674</v>
      </c>
      <c r="K29" s="91"/>
      <c r="L29" s="83"/>
    </row>
    <row r="30" spans="1:12" ht="22.5" customHeight="1">
      <c r="A30" s="65"/>
      <c r="B30" s="243"/>
      <c r="C30" s="116" t="s">
        <v>60</v>
      </c>
      <c r="D30" s="100">
        <f>D28+D29</f>
        <v>1445</v>
      </c>
      <c r="E30" s="99"/>
      <c r="F30" s="100">
        <f>F28+F29</f>
        <v>1454</v>
      </c>
      <c r="G30" s="99"/>
      <c r="H30" s="100">
        <f>H28+H29</f>
        <v>1699</v>
      </c>
      <c r="I30" s="99"/>
      <c r="J30" s="96">
        <f>F30+H30</f>
        <v>3153</v>
      </c>
      <c r="K30" s="99"/>
      <c r="L30" s="83"/>
    </row>
    <row r="31" spans="1:12" ht="22.5" customHeight="1">
      <c r="A31" s="65"/>
      <c r="B31" s="241" t="s">
        <v>55</v>
      </c>
      <c r="C31" s="113" t="s">
        <v>66</v>
      </c>
      <c r="D31" s="92">
        <v>468</v>
      </c>
      <c r="E31" s="91"/>
      <c r="F31" s="92">
        <v>495</v>
      </c>
      <c r="G31" s="91"/>
      <c r="H31" s="92">
        <v>612</v>
      </c>
      <c r="I31" s="91"/>
      <c r="J31" s="94">
        <f>SUM(F31:I31)</f>
        <v>1107</v>
      </c>
      <c r="K31" s="91"/>
      <c r="L31" s="83"/>
    </row>
    <row r="32" spans="1:12" ht="22.5" customHeight="1">
      <c r="A32" s="65"/>
      <c r="B32" s="242"/>
      <c r="C32" s="113" t="s">
        <v>68</v>
      </c>
      <c r="D32" s="92">
        <v>318</v>
      </c>
      <c r="E32" s="91"/>
      <c r="F32" s="92">
        <v>376</v>
      </c>
      <c r="G32" s="91"/>
      <c r="H32" s="92">
        <v>422</v>
      </c>
      <c r="I32" s="91"/>
      <c r="J32" s="90">
        <f>SUM(F32:I32)</f>
        <v>798</v>
      </c>
      <c r="K32" s="91"/>
      <c r="L32" s="83"/>
    </row>
    <row r="33" spans="1:12" ht="22.5" customHeight="1">
      <c r="A33" s="65"/>
      <c r="B33" s="243"/>
      <c r="C33" s="116" t="s">
        <v>60</v>
      </c>
      <c r="D33" s="100">
        <f>D31+D32</f>
        <v>786</v>
      </c>
      <c r="E33" s="99"/>
      <c r="F33" s="100">
        <f>F31+F32</f>
        <v>871</v>
      </c>
      <c r="G33" s="99"/>
      <c r="H33" s="100">
        <f>H31+H32</f>
        <v>1034</v>
      </c>
      <c r="I33" s="99"/>
      <c r="J33" s="96">
        <f>F33+H33</f>
        <v>1905</v>
      </c>
      <c r="K33" s="99"/>
      <c r="L33" s="83"/>
    </row>
    <row r="34" spans="1:12" ht="22.5" customHeight="1">
      <c r="A34" s="65"/>
      <c r="B34" s="241" t="s">
        <v>56</v>
      </c>
      <c r="C34" s="113" t="s">
        <v>67</v>
      </c>
      <c r="D34" s="92">
        <v>479</v>
      </c>
      <c r="E34" s="91"/>
      <c r="F34" s="92">
        <v>533</v>
      </c>
      <c r="G34" s="91"/>
      <c r="H34" s="92">
        <v>615</v>
      </c>
      <c r="I34" s="91"/>
      <c r="J34" s="94">
        <f>SUM(F34:I34)</f>
        <v>1148</v>
      </c>
      <c r="K34" s="91"/>
      <c r="L34" s="83"/>
    </row>
    <row r="35" spans="1:12" ht="22.5" customHeight="1">
      <c r="A35" s="65"/>
      <c r="B35" s="242"/>
      <c r="C35" s="113" t="s">
        <v>69</v>
      </c>
      <c r="D35" s="92">
        <v>417</v>
      </c>
      <c r="E35" s="91"/>
      <c r="F35" s="92">
        <v>445</v>
      </c>
      <c r="G35" s="91"/>
      <c r="H35" s="92">
        <v>553</v>
      </c>
      <c r="I35" s="91"/>
      <c r="J35" s="90">
        <f>SUM(F35:I35)</f>
        <v>998</v>
      </c>
      <c r="K35" s="91"/>
      <c r="L35" s="83"/>
    </row>
    <row r="36" spans="1:12" ht="22.5" customHeight="1">
      <c r="A36" s="65"/>
      <c r="B36" s="243"/>
      <c r="C36" s="116" t="s">
        <v>60</v>
      </c>
      <c r="D36" s="100">
        <f>D34+D35</f>
        <v>896</v>
      </c>
      <c r="E36" s="99"/>
      <c r="F36" s="100">
        <f>F34+F35</f>
        <v>978</v>
      </c>
      <c r="G36" s="99"/>
      <c r="H36" s="100">
        <f>H34+H35</f>
        <v>1168</v>
      </c>
      <c r="I36" s="99"/>
      <c r="J36" s="96">
        <f>F36+H36</f>
        <v>2146</v>
      </c>
      <c r="K36" s="99"/>
      <c r="L36" s="83"/>
    </row>
    <row r="37" spans="1:12" ht="33" customHeight="1">
      <c r="A37" s="65"/>
      <c r="B37" s="244" t="s">
        <v>61</v>
      </c>
      <c r="C37" s="245"/>
      <c r="D37" s="239">
        <f>D19+D21+D24+D27+D30+D33+D36</f>
        <v>24301</v>
      </c>
      <c r="E37" s="240"/>
      <c r="F37" s="239">
        <f>F19+F21+F24+F27+F30+F33+F36</f>
        <v>24960</v>
      </c>
      <c r="G37" s="240"/>
      <c r="H37" s="239">
        <f>H19+H21+H24+H27+H30+H33+H36</f>
        <v>29436</v>
      </c>
      <c r="I37" s="240"/>
      <c r="J37" s="239">
        <f>J19+J21+J24+J27+J30+J33+J36</f>
        <v>54396</v>
      </c>
      <c r="K37" s="240"/>
      <c r="L37" s="83"/>
    </row>
    <row r="38" spans="1:12" ht="22.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2:10" ht="22.5" customHeight="1">
      <c r="B39" s="85"/>
      <c r="C39" s="85"/>
      <c r="I39" s="82"/>
      <c r="J39" s="82"/>
    </row>
  </sheetData>
  <sheetProtection/>
  <mergeCells count="32">
    <mergeCell ref="H37:I37"/>
    <mergeCell ref="J37:K37"/>
    <mergeCell ref="B28:B30"/>
    <mergeCell ref="B31:B33"/>
    <mergeCell ref="B34:B36"/>
    <mergeCell ref="B37:C37"/>
    <mergeCell ref="D37:E37"/>
    <mergeCell ref="F37:G37"/>
    <mergeCell ref="B20:B21"/>
    <mergeCell ref="B22:B24"/>
    <mergeCell ref="B25:B27"/>
    <mergeCell ref="B6:B19"/>
    <mergeCell ref="D8:E8"/>
    <mergeCell ref="F8:G8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C1:J1"/>
    <mergeCell ref="C2:K2"/>
    <mergeCell ref="C3:K3"/>
    <mergeCell ref="B5:C5"/>
    <mergeCell ref="D5:E5"/>
    <mergeCell ref="F5:G5"/>
    <mergeCell ref="H5:I5"/>
    <mergeCell ref="J5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3">
      <selection activeCell="D21" sqref="D21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10"/>
      <c r="B1" s="267" t="s">
        <v>49</v>
      </c>
      <c r="C1" s="267"/>
      <c r="D1" s="267"/>
      <c r="E1" s="267"/>
      <c r="F1" s="267"/>
      <c r="G1" s="267"/>
      <c r="H1" s="267"/>
      <c r="I1" s="13"/>
      <c r="J1" s="10"/>
      <c r="K1" s="14"/>
      <c r="L1" s="14"/>
      <c r="M1" s="15"/>
      <c r="N1" s="10"/>
    </row>
    <row r="2" spans="1:14" ht="11.25" customHeight="1">
      <c r="A2" s="10"/>
      <c r="B2" s="266"/>
      <c r="C2" s="266"/>
      <c r="D2" s="266"/>
      <c r="E2" s="266"/>
      <c r="F2" s="266"/>
      <c r="G2" s="266"/>
      <c r="H2" s="266"/>
      <c r="I2" s="11"/>
      <c r="J2" s="10"/>
      <c r="K2" s="14"/>
      <c r="L2" s="14"/>
      <c r="M2" s="15"/>
      <c r="N2" s="10"/>
    </row>
    <row r="3" spans="1:14" ht="22.5" customHeight="1">
      <c r="A3" s="16"/>
      <c r="B3" s="266" t="s">
        <v>0</v>
      </c>
      <c r="C3" s="266"/>
      <c r="D3" s="266"/>
      <c r="E3" s="266"/>
      <c r="F3" s="266"/>
      <c r="G3" s="266"/>
      <c r="H3" s="266"/>
      <c r="I3" s="11"/>
      <c r="J3" s="102" t="s">
        <v>28</v>
      </c>
      <c r="K3" s="103" t="s">
        <v>2</v>
      </c>
      <c r="L3" s="103" t="s">
        <v>3</v>
      </c>
      <c r="M3" s="104" t="s">
        <v>1</v>
      </c>
      <c r="N3" s="10"/>
    </row>
    <row r="4" spans="1:14" ht="22.5" customHeight="1">
      <c r="A4" s="17"/>
      <c r="B4" s="266" t="s">
        <v>84</v>
      </c>
      <c r="C4" s="266"/>
      <c r="D4" s="266"/>
      <c r="E4" s="266"/>
      <c r="F4" s="266"/>
      <c r="G4" s="266"/>
      <c r="H4" s="266"/>
      <c r="I4" s="17"/>
      <c r="J4" s="109" t="s">
        <v>74</v>
      </c>
      <c r="K4" s="44">
        <v>0</v>
      </c>
      <c r="L4" s="44">
        <v>4</v>
      </c>
      <c r="M4" s="60">
        <f>SUM(K4+L4)</f>
        <v>4</v>
      </c>
      <c r="N4" s="10"/>
    </row>
    <row r="5" spans="1:14" ht="22.5" customHeight="1">
      <c r="A5" s="17"/>
      <c r="B5" s="42"/>
      <c r="C5" s="268" t="s">
        <v>4</v>
      </c>
      <c r="D5" s="268"/>
      <c r="E5" s="269" t="s">
        <v>6</v>
      </c>
      <c r="F5" s="269"/>
      <c r="G5" s="261" t="s">
        <v>9</v>
      </c>
      <c r="H5" s="261"/>
      <c r="I5" s="19"/>
      <c r="J5" s="109" t="s">
        <v>73</v>
      </c>
      <c r="K5" s="44">
        <v>6</v>
      </c>
      <c r="L5" s="44">
        <v>36</v>
      </c>
      <c r="M5" s="60">
        <f aca="true" t="shared" si="0" ref="M5:M21">SUM(K5+L5)</f>
        <v>42</v>
      </c>
      <c r="N5" s="10"/>
    </row>
    <row r="6" spans="1:14" ht="22.5" customHeight="1">
      <c r="A6" s="17"/>
      <c r="B6" s="105" t="s">
        <v>11</v>
      </c>
      <c r="C6" s="262" t="s">
        <v>5</v>
      </c>
      <c r="D6" s="262"/>
      <c r="E6" s="263" t="s">
        <v>7</v>
      </c>
      <c r="F6" s="263"/>
      <c r="G6" s="264" t="s">
        <v>10</v>
      </c>
      <c r="H6" s="264"/>
      <c r="I6" s="19"/>
      <c r="J6" s="109" t="s">
        <v>29</v>
      </c>
      <c r="K6" s="44">
        <v>34</v>
      </c>
      <c r="L6" s="44">
        <v>197</v>
      </c>
      <c r="M6" s="60">
        <f t="shared" si="0"/>
        <v>231</v>
      </c>
      <c r="N6" s="10"/>
    </row>
    <row r="7" spans="1:14" ht="22.5" customHeight="1">
      <c r="A7" s="17"/>
      <c r="B7" s="43"/>
      <c r="C7" s="24" t="s">
        <v>8</v>
      </c>
      <c r="D7" s="25" t="s">
        <v>14</v>
      </c>
      <c r="E7" s="46" t="s">
        <v>8</v>
      </c>
      <c r="F7" s="47" t="s">
        <v>14</v>
      </c>
      <c r="G7" s="35" t="s">
        <v>8</v>
      </c>
      <c r="H7" s="36" t="s">
        <v>14</v>
      </c>
      <c r="I7" s="20"/>
      <c r="J7" s="109" t="s">
        <v>30</v>
      </c>
      <c r="K7" s="44">
        <v>187</v>
      </c>
      <c r="L7" s="44">
        <v>646</v>
      </c>
      <c r="M7" s="60">
        <f t="shared" si="0"/>
        <v>833</v>
      </c>
      <c r="N7" s="10"/>
    </row>
    <row r="8" spans="1:14" ht="22.5" customHeight="1">
      <c r="A8" s="17"/>
      <c r="B8" s="117" t="s">
        <v>13</v>
      </c>
      <c r="C8" s="26"/>
      <c r="D8" s="27"/>
      <c r="E8" s="48"/>
      <c r="F8" s="48"/>
      <c r="G8" s="37"/>
      <c r="H8" s="38"/>
      <c r="I8" s="7"/>
      <c r="J8" s="109" t="s">
        <v>31</v>
      </c>
      <c r="K8" s="44">
        <v>589</v>
      </c>
      <c r="L8" s="44">
        <v>1443</v>
      </c>
      <c r="M8" s="60">
        <f t="shared" si="0"/>
        <v>2032</v>
      </c>
      <c r="N8" s="10"/>
    </row>
    <row r="9" spans="1:14" ht="22.5" customHeight="1">
      <c r="A9" s="17"/>
      <c r="B9" s="106">
        <f>C9+E9+G9</f>
        <v>24960</v>
      </c>
      <c r="C9" s="28">
        <v>2880</v>
      </c>
      <c r="D9" s="54">
        <f>SUM(C9/B9)</f>
        <v>0.11538461538461539</v>
      </c>
      <c r="E9" s="49">
        <v>14798</v>
      </c>
      <c r="F9" s="55">
        <f>SUM(E9/B9)</f>
        <v>0.5928685897435897</v>
      </c>
      <c r="G9" s="2">
        <v>7282</v>
      </c>
      <c r="H9" s="56">
        <f>SUM(G9/B9)</f>
        <v>0.2917467948717949</v>
      </c>
      <c r="I9" s="7"/>
      <c r="J9" s="109" t="s">
        <v>32</v>
      </c>
      <c r="K9" s="44">
        <v>1240</v>
      </c>
      <c r="L9" s="44">
        <v>2055</v>
      </c>
      <c r="M9" s="60">
        <f t="shared" si="0"/>
        <v>3295</v>
      </c>
      <c r="N9" s="10"/>
    </row>
    <row r="10" spans="1:14" ht="22.5" customHeight="1">
      <c r="A10" s="17"/>
      <c r="B10" s="118"/>
      <c r="C10" s="29"/>
      <c r="D10" s="30"/>
      <c r="E10" s="50"/>
      <c r="F10" s="50"/>
      <c r="G10" s="3"/>
      <c r="H10" s="3"/>
      <c r="I10" s="21"/>
      <c r="J10" s="109" t="s">
        <v>33</v>
      </c>
      <c r="K10" s="44">
        <v>1738</v>
      </c>
      <c r="L10" s="44">
        <v>2440</v>
      </c>
      <c r="M10" s="60">
        <f t="shared" si="0"/>
        <v>4178</v>
      </c>
      <c r="N10" s="10"/>
    </row>
    <row r="11" spans="1:14" ht="22.5" customHeight="1">
      <c r="A11" s="17"/>
      <c r="B11" s="106" t="s">
        <v>50</v>
      </c>
      <c r="C11" s="31"/>
      <c r="D11" s="32"/>
      <c r="E11" s="51"/>
      <c r="F11" s="51"/>
      <c r="G11" s="39"/>
      <c r="H11" s="1"/>
      <c r="I11" s="7"/>
      <c r="J11" s="109" t="s">
        <v>34</v>
      </c>
      <c r="K11" s="44">
        <v>1757</v>
      </c>
      <c r="L11" s="44">
        <v>2394</v>
      </c>
      <c r="M11" s="60">
        <f t="shared" si="0"/>
        <v>4151</v>
      </c>
      <c r="N11" s="10"/>
    </row>
    <row r="12" spans="1:14" ht="22.5" customHeight="1">
      <c r="A12" s="17"/>
      <c r="B12" s="106">
        <f>C12+E12+G12</f>
        <v>29436</v>
      </c>
      <c r="C12" s="28">
        <v>2786</v>
      </c>
      <c r="D12" s="54">
        <f>SUM(C12/B12)</f>
        <v>0.09464601168637043</v>
      </c>
      <c r="E12" s="49">
        <v>15284</v>
      </c>
      <c r="F12" s="55">
        <f>SUM(E12/B12)</f>
        <v>0.5192281559994565</v>
      </c>
      <c r="G12" s="40">
        <v>11366</v>
      </c>
      <c r="H12" s="56">
        <f>SUM(G12/B12)</f>
        <v>0.38612583231417313</v>
      </c>
      <c r="I12" s="7"/>
      <c r="J12" s="109" t="s">
        <v>35</v>
      </c>
      <c r="K12" s="44">
        <v>1731</v>
      </c>
      <c r="L12" s="44">
        <v>2151</v>
      </c>
      <c r="M12" s="60">
        <f t="shared" si="0"/>
        <v>3882</v>
      </c>
      <c r="N12" s="10"/>
    </row>
    <row r="13" spans="1:14" ht="22.5" customHeight="1">
      <c r="A13" s="17"/>
      <c r="B13" s="118"/>
      <c r="C13" s="29"/>
      <c r="D13" s="30"/>
      <c r="E13" s="50"/>
      <c r="F13" s="50"/>
      <c r="G13" s="3"/>
      <c r="H13" s="3"/>
      <c r="I13" s="21"/>
      <c r="J13" s="110" t="s">
        <v>36</v>
      </c>
      <c r="K13" s="45">
        <v>2686</v>
      </c>
      <c r="L13" s="45">
        <v>2868</v>
      </c>
      <c r="M13" s="61">
        <f t="shared" si="0"/>
        <v>5554</v>
      </c>
      <c r="N13" s="10"/>
    </row>
    <row r="14" spans="1:14" ht="22.5" customHeight="1">
      <c r="A14" s="17"/>
      <c r="B14" s="117" t="s">
        <v>12</v>
      </c>
      <c r="C14" s="26"/>
      <c r="D14" s="27"/>
      <c r="E14" s="48"/>
      <c r="F14" s="48"/>
      <c r="G14" s="37"/>
      <c r="H14" s="38"/>
      <c r="I14" s="7"/>
      <c r="J14" s="110" t="s">
        <v>37</v>
      </c>
      <c r="K14" s="45">
        <v>2182</v>
      </c>
      <c r="L14" s="45">
        <v>2238</v>
      </c>
      <c r="M14" s="61">
        <f t="shared" si="0"/>
        <v>4420</v>
      </c>
      <c r="N14" s="10"/>
    </row>
    <row r="15" spans="1:14" ht="22.5" customHeight="1">
      <c r="A15" s="17"/>
      <c r="B15" s="107">
        <f>C15+E15+G15</f>
        <v>54396</v>
      </c>
      <c r="C15" s="28">
        <f>SUM(C9:C13)</f>
        <v>5666</v>
      </c>
      <c r="D15" s="57">
        <f>SUM(C15/B15)</f>
        <v>0.10416207074049562</v>
      </c>
      <c r="E15" s="52">
        <f>SUM(E9:E13)</f>
        <v>30082</v>
      </c>
      <c r="F15" s="58">
        <f>SUM(E15/B15)</f>
        <v>0.5530186043091404</v>
      </c>
      <c r="G15" s="4">
        <f>SUM(G9:G13)</f>
        <v>18648</v>
      </c>
      <c r="H15" s="59">
        <f>SUM(G15/B15)</f>
        <v>0.342819324950364</v>
      </c>
      <c r="I15" s="21"/>
      <c r="J15" s="110" t="s">
        <v>38</v>
      </c>
      <c r="K15" s="45">
        <v>1634</v>
      </c>
      <c r="L15" s="45">
        <v>1658</v>
      </c>
      <c r="M15" s="61">
        <f t="shared" si="0"/>
        <v>3292</v>
      </c>
      <c r="N15" s="10"/>
    </row>
    <row r="16" spans="1:14" ht="22.5" customHeight="1">
      <c r="A16" s="10"/>
      <c r="B16" s="119"/>
      <c r="C16" s="33"/>
      <c r="D16" s="34"/>
      <c r="E16" s="53"/>
      <c r="F16" s="53"/>
      <c r="G16" s="5"/>
      <c r="H16" s="41"/>
      <c r="I16" s="22"/>
      <c r="J16" s="110" t="s">
        <v>39</v>
      </c>
      <c r="K16" s="45">
        <v>1311</v>
      </c>
      <c r="L16" s="45">
        <v>1431</v>
      </c>
      <c r="M16" s="61">
        <f t="shared" si="0"/>
        <v>2742</v>
      </c>
      <c r="N16" s="10"/>
    </row>
    <row r="17" spans="1:14" ht="22.5" customHeight="1">
      <c r="A17" s="9"/>
      <c r="B17" s="12"/>
      <c r="C17" s="12"/>
      <c r="D17" s="9"/>
      <c r="E17" s="12"/>
      <c r="F17" s="12"/>
      <c r="G17" s="12"/>
      <c r="H17" s="9"/>
      <c r="I17" s="9"/>
      <c r="J17" s="110" t="s">
        <v>40</v>
      </c>
      <c r="K17" s="45">
        <v>1264</v>
      </c>
      <c r="L17" s="45">
        <v>1353</v>
      </c>
      <c r="M17" s="61">
        <f t="shared" si="0"/>
        <v>2617</v>
      </c>
      <c r="N17" s="9"/>
    </row>
    <row r="18" spans="1:14" ht="22.5" customHeight="1">
      <c r="A18" s="9"/>
      <c r="B18" s="12"/>
      <c r="C18" s="12"/>
      <c r="D18" s="9"/>
      <c r="E18" s="12"/>
      <c r="F18" s="12"/>
      <c r="G18" s="265"/>
      <c r="H18" s="265"/>
      <c r="I18" s="9"/>
      <c r="J18" s="110" t="s">
        <v>41</v>
      </c>
      <c r="K18" s="45">
        <v>1504</v>
      </c>
      <c r="L18" s="45">
        <v>1426</v>
      </c>
      <c r="M18" s="61">
        <f t="shared" si="0"/>
        <v>2930</v>
      </c>
      <c r="N18" s="9"/>
    </row>
    <row r="19" spans="1:14" ht="22.5" customHeight="1">
      <c r="A19" s="9"/>
      <c r="B19" s="12"/>
      <c r="C19" s="12"/>
      <c r="D19" s="9"/>
      <c r="E19" s="12"/>
      <c r="F19" s="12"/>
      <c r="G19" s="12"/>
      <c r="H19" s="9"/>
      <c r="I19" s="9"/>
      <c r="J19" s="110" t="s">
        <v>42</v>
      </c>
      <c r="K19" s="45">
        <v>1213</v>
      </c>
      <c r="L19" s="45">
        <v>1205</v>
      </c>
      <c r="M19" s="61">
        <f t="shared" si="0"/>
        <v>2418</v>
      </c>
      <c r="N19" s="9"/>
    </row>
    <row r="20" spans="1:14" ht="22.5" customHeight="1">
      <c r="A20" s="9"/>
      <c r="B20" s="12"/>
      <c r="C20" s="12"/>
      <c r="D20" s="9"/>
      <c r="E20" s="12"/>
      <c r="F20" s="12"/>
      <c r="G20" s="12"/>
      <c r="H20" s="9"/>
      <c r="I20" s="9"/>
      <c r="J20" s="110" t="s">
        <v>43</v>
      </c>
      <c r="K20" s="45">
        <v>994</v>
      </c>
      <c r="L20" s="45">
        <v>1005</v>
      </c>
      <c r="M20" s="61">
        <f t="shared" si="0"/>
        <v>1999</v>
      </c>
      <c r="N20" s="9"/>
    </row>
    <row r="21" spans="1:14" ht="22.5" customHeight="1">
      <c r="A21" s="9"/>
      <c r="B21" s="12"/>
      <c r="C21" s="12"/>
      <c r="D21" s="9"/>
      <c r="E21" s="12"/>
      <c r="F21" s="12"/>
      <c r="G21" s="12"/>
      <c r="H21" s="9"/>
      <c r="I21" s="9"/>
      <c r="J21" s="110" t="s">
        <v>44</v>
      </c>
      <c r="K21" s="45">
        <v>865</v>
      </c>
      <c r="L21" s="45">
        <v>957</v>
      </c>
      <c r="M21" s="61">
        <f t="shared" si="0"/>
        <v>1822</v>
      </c>
      <c r="N21" s="9"/>
    </row>
    <row r="22" spans="1:14" ht="22.5" customHeight="1">
      <c r="A22" s="9"/>
      <c r="B22" s="12"/>
      <c r="C22" s="12"/>
      <c r="D22" s="9"/>
      <c r="E22" s="12"/>
      <c r="F22" s="12"/>
      <c r="G22" s="12"/>
      <c r="H22" s="9"/>
      <c r="I22" s="9"/>
      <c r="J22" s="110" t="s">
        <v>45</v>
      </c>
      <c r="K22" s="45">
        <v>1145</v>
      </c>
      <c r="L22" s="45">
        <v>1143</v>
      </c>
      <c r="M22" s="61">
        <f>SUM(K22:L22)</f>
        <v>2288</v>
      </c>
      <c r="N22" s="9"/>
    </row>
    <row r="23" spans="1:14" ht="22.5" customHeight="1">
      <c r="A23" s="9"/>
      <c r="B23" s="12"/>
      <c r="C23" s="12"/>
      <c r="D23" s="9"/>
      <c r="E23" s="12"/>
      <c r="F23" s="12"/>
      <c r="G23" s="12"/>
      <c r="H23" s="9"/>
      <c r="I23" s="9"/>
      <c r="J23" s="111" t="s">
        <v>72</v>
      </c>
      <c r="K23" s="62">
        <v>1105</v>
      </c>
      <c r="L23" s="62">
        <v>1061</v>
      </c>
      <c r="M23" s="63">
        <f>SUM(K23:L23)</f>
        <v>2166</v>
      </c>
      <c r="N23" s="9"/>
    </row>
    <row r="24" spans="1:14" ht="22.5" customHeight="1">
      <c r="A24" s="9"/>
      <c r="B24" s="12"/>
      <c r="C24" s="12"/>
      <c r="D24" s="9"/>
      <c r="E24" s="12"/>
      <c r="F24" s="12"/>
      <c r="G24" s="12"/>
      <c r="H24" s="9"/>
      <c r="I24" s="9"/>
      <c r="J24" s="111" t="s">
        <v>46</v>
      </c>
      <c r="K24" s="62">
        <v>944</v>
      </c>
      <c r="L24" s="62">
        <v>919</v>
      </c>
      <c r="M24" s="63">
        <f>SUM(K24+L24)</f>
        <v>1863</v>
      </c>
      <c r="N24" s="9"/>
    </row>
    <row r="25" spans="1:14" ht="22.5" customHeight="1">
      <c r="A25" s="9"/>
      <c r="B25" s="12"/>
      <c r="C25" s="12"/>
      <c r="D25" s="9"/>
      <c r="E25" s="12"/>
      <c r="F25" s="12"/>
      <c r="G25" s="12"/>
      <c r="H25" s="9"/>
      <c r="I25" s="9"/>
      <c r="J25" s="111" t="s">
        <v>47</v>
      </c>
      <c r="K25" s="62">
        <v>831</v>
      </c>
      <c r="L25" s="62">
        <v>806</v>
      </c>
      <c r="M25" s="63">
        <f>SUM(K25+L25)</f>
        <v>1637</v>
      </c>
      <c r="N25" s="9"/>
    </row>
    <row r="26" spans="1:14" ht="22.5" customHeight="1">
      <c r="A26" s="9"/>
      <c r="B26" s="12"/>
      <c r="C26" s="12"/>
      <c r="D26" s="9"/>
      <c r="E26" s="12"/>
      <c r="F26" s="12"/>
      <c r="G26" s="12"/>
      <c r="H26" s="9"/>
      <c r="I26" s="9"/>
      <c r="J26" s="112" t="s">
        <v>48</v>
      </c>
      <c r="K26" s="108">
        <f>SUM(K4:K25)</f>
        <v>24960</v>
      </c>
      <c r="L26" s="108">
        <f>SUM(L4:L25)</f>
        <v>29436</v>
      </c>
      <c r="M26" s="108">
        <f>SUM(M4:M25)</f>
        <v>54396</v>
      </c>
      <c r="N26" s="9"/>
    </row>
    <row r="27" spans="1:14" ht="13.5">
      <c r="A27" s="9"/>
      <c r="B27" s="12"/>
      <c r="C27" s="12"/>
      <c r="D27" s="9"/>
      <c r="E27" s="12"/>
      <c r="F27" s="12"/>
      <c r="G27" s="12"/>
      <c r="H27" s="9"/>
      <c r="I27" s="9"/>
      <c r="J27" s="9"/>
      <c r="K27" s="12"/>
      <c r="L27" s="12"/>
      <c r="M27" s="23"/>
      <c r="N27" s="9"/>
    </row>
  </sheetData>
  <sheetProtection/>
  <mergeCells count="11">
    <mergeCell ref="B1:H1"/>
    <mergeCell ref="B2:H2"/>
    <mergeCell ref="B3:H3"/>
    <mergeCell ref="C5:D5"/>
    <mergeCell ref="E5:F5"/>
    <mergeCell ref="G5:H5"/>
    <mergeCell ref="C6:D6"/>
    <mergeCell ref="E6:F6"/>
    <mergeCell ref="G6:H6"/>
    <mergeCell ref="G18:H18"/>
    <mergeCell ref="B4:H4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O21" sqref="O21"/>
      <selection pane="bottomLeft" activeCell="N5" sqref="N5"/>
    </sheetView>
  </sheetViews>
  <sheetFormatPr defaultColWidth="9.00390625" defaultRowHeight="22.5" customHeight="1"/>
  <cols>
    <col min="1" max="1" width="4.625" style="82" customWidth="1"/>
    <col min="2" max="2" width="12.125" style="82" customWidth="1"/>
    <col min="3" max="3" width="13.875" style="84" customWidth="1"/>
    <col min="4" max="4" width="10.625" style="85" customWidth="1"/>
    <col min="5" max="5" width="4.625" style="85" customWidth="1"/>
    <col min="6" max="6" width="10.625" style="85" customWidth="1"/>
    <col min="7" max="7" width="4.625" style="85" customWidth="1"/>
    <col min="8" max="8" width="10.625" style="85" customWidth="1"/>
    <col min="9" max="9" width="4.625" style="85" customWidth="1"/>
    <col min="10" max="10" width="10.375" style="85" customWidth="1"/>
    <col min="11" max="11" width="5.625" style="82" customWidth="1"/>
    <col min="12" max="12" width="4.625" style="82" customWidth="1"/>
    <col min="13" max="13" width="8.625" style="82" customWidth="1"/>
    <col min="14" max="14" width="7.625" style="82" customWidth="1"/>
    <col min="15" max="16384" width="9.00390625" style="82" customWidth="1"/>
  </cols>
  <sheetData>
    <row r="1" spans="1:12" ht="22.5" customHeight="1">
      <c r="A1" s="65"/>
      <c r="B1" s="65"/>
      <c r="C1" s="253" t="s">
        <v>86</v>
      </c>
      <c r="D1" s="253"/>
      <c r="E1" s="253"/>
      <c r="F1" s="253"/>
      <c r="G1" s="253"/>
      <c r="H1" s="253"/>
      <c r="I1" s="253"/>
      <c r="J1" s="253"/>
      <c r="K1" s="65"/>
      <c r="L1" s="65"/>
    </row>
    <row r="2" spans="1:12" ht="22.5" customHeight="1">
      <c r="A2" s="65"/>
      <c r="B2" s="65"/>
      <c r="C2" s="254" t="s">
        <v>0</v>
      </c>
      <c r="D2" s="254"/>
      <c r="E2" s="254"/>
      <c r="F2" s="254"/>
      <c r="G2" s="254"/>
      <c r="H2" s="254"/>
      <c r="I2" s="254"/>
      <c r="J2" s="254"/>
      <c r="K2" s="255"/>
      <c r="L2" s="67"/>
    </row>
    <row r="3" spans="1:12" ht="22.5" customHeight="1">
      <c r="A3" s="65"/>
      <c r="B3" s="65"/>
      <c r="C3" s="254" t="s">
        <v>83</v>
      </c>
      <c r="D3" s="254"/>
      <c r="E3" s="254"/>
      <c r="F3" s="254"/>
      <c r="G3" s="254"/>
      <c r="H3" s="254"/>
      <c r="I3" s="254"/>
      <c r="J3" s="254"/>
      <c r="K3" s="254"/>
      <c r="L3" s="66"/>
    </row>
    <row r="4" spans="1:12" ht="10.5" customHeight="1">
      <c r="A4" s="65"/>
      <c r="B4" s="65"/>
      <c r="C4" s="68"/>
      <c r="D4" s="69"/>
      <c r="E4" s="69"/>
      <c r="F4" s="69"/>
      <c r="G4" s="69"/>
      <c r="H4" s="69"/>
      <c r="I4" s="69"/>
      <c r="J4" s="69"/>
      <c r="K4" s="65"/>
      <c r="L4" s="65"/>
    </row>
    <row r="5" spans="1:12" ht="22.5" customHeight="1">
      <c r="A5" s="65"/>
      <c r="B5" s="256"/>
      <c r="C5" s="257"/>
      <c r="D5" s="258" t="s">
        <v>70</v>
      </c>
      <c r="E5" s="258"/>
      <c r="F5" s="259" t="s">
        <v>2</v>
      </c>
      <c r="G5" s="260"/>
      <c r="H5" s="259" t="s">
        <v>3</v>
      </c>
      <c r="I5" s="258"/>
      <c r="J5" s="259" t="s">
        <v>1</v>
      </c>
      <c r="K5" s="260"/>
      <c r="L5" s="70"/>
    </row>
    <row r="6" spans="1:12" ht="22.5" customHeight="1">
      <c r="A6" s="65"/>
      <c r="B6" s="246" t="s">
        <v>51</v>
      </c>
      <c r="C6" s="114" t="s">
        <v>18</v>
      </c>
      <c r="D6" s="77">
        <v>7544</v>
      </c>
      <c r="E6" s="71"/>
      <c r="F6" s="72">
        <v>7124</v>
      </c>
      <c r="G6" s="73"/>
      <c r="H6" s="72">
        <v>8805</v>
      </c>
      <c r="I6" s="74"/>
      <c r="J6" s="72">
        <f aca="true" t="shared" si="0" ref="J6:J18">F6+H6</f>
        <v>15929</v>
      </c>
      <c r="K6" s="75"/>
      <c r="L6" s="76"/>
    </row>
    <row r="7" spans="1:12" ht="22.5" customHeight="1">
      <c r="A7" s="65"/>
      <c r="B7" s="247"/>
      <c r="C7" s="114" t="s">
        <v>19</v>
      </c>
      <c r="D7" s="77">
        <v>5451</v>
      </c>
      <c r="E7" s="77"/>
      <c r="F7" s="78">
        <v>5716</v>
      </c>
      <c r="G7" s="79"/>
      <c r="H7" s="78">
        <v>6526</v>
      </c>
      <c r="I7" s="71"/>
      <c r="J7" s="72">
        <f t="shared" si="0"/>
        <v>12242</v>
      </c>
      <c r="K7" s="80"/>
      <c r="L7" s="76"/>
    </row>
    <row r="8" spans="1:12" ht="22.5" customHeight="1">
      <c r="A8" s="65"/>
      <c r="B8" s="247"/>
      <c r="C8" s="115" t="s">
        <v>17</v>
      </c>
      <c r="D8" s="249">
        <v>987</v>
      </c>
      <c r="E8" s="250"/>
      <c r="F8" s="251">
        <v>1013</v>
      </c>
      <c r="G8" s="252"/>
      <c r="H8" s="249">
        <v>1133</v>
      </c>
      <c r="I8" s="250"/>
      <c r="J8" s="251">
        <f t="shared" si="0"/>
        <v>2146</v>
      </c>
      <c r="K8" s="252"/>
      <c r="L8" s="81"/>
    </row>
    <row r="9" spans="1:12" ht="22.5" customHeight="1">
      <c r="A9" s="65"/>
      <c r="B9" s="247"/>
      <c r="C9" s="115" t="s">
        <v>15</v>
      </c>
      <c r="D9" s="249">
        <v>657</v>
      </c>
      <c r="E9" s="250"/>
      <c r="F9" s="251">
        <v>792</v>
      </c>
      <c r="G9" s="252"/>
      <c r="H9" s="249">
        <v>900</v>
      </c>
      <c r="I9" s="250"/>
      <c r="J9" s="251">
        <f t="shared" si="0"/>
        <v>1692</v>
      </c>
      <c r="K9" s="252"/>
      <c r="L9" s="81"/>
    </row>
    <row r="10" spans="1:12" ht="22.5" customHeight="1">
      <c r="A10" s="65"/>
      <c r="B10" s="247"/>
      <c r="C10" s="113" t="s">
        <v>27</v>
      </c>
      <c r="D10" s="88">
        <v>1678</v>
      </c>
      <c r="E10" s="88"/>
      <c r="F10" s="90">
        <v>1881</v>
      </c>
      <c r="G10" s="87"/>
      <c r="H10" s="90">
        <v>2213</v>
      </c>
      <c r="I10" s="86"/>
      <c r="J10" s="89">
        <f t="shared" si="0"/>
        <v>4094</v>
      </c>
      <c r="K10" s="91"/>
      <c r="L10" s="76"/>
    </row>
    <row r="11" spans="1:12" ht="22.5" customHeight="1">
      <c r="A11" s="65"/>
      <c r="B11" s="247"/>
      <c r="C11" s="113" t="s">
        <v>20</v>
      </c>
      <c r="D11" s="88">
        <v>1399</v>
      </c>
      <c r="E11" s="88"/>
      <c r="F11" s="90">
        <v>1458</v>
      </c>
      <c r="G11" s="87"/>
      <c r="H11" s="90">
        <v>1733</v>
      </c>
      <c r="I11" s="86"/>
      <c r="J11" s="89">
        <f t="shared" si="0"/>
        <v>3191</v>
      </c>
      <c r="K11" s="91"/>
      <c r="L11" s="76"/>
    </row>
    <row r="12" spans="1:12" ht="22.5" customHeight="1">
      <c r="A12" s="65"/>
      <c r="B12" s="247"/>
      <c r="C12" s="115" t="s">
        <v>16</v>
      </c>
      <c r="D12" s="249">
        <v>68</v>
      </c>
      <c r="E12" s="250"/>
      <c r="F12" s="251">
        <v>65</v>
      </c>
      <c r="G12" s="252"/>
      <c r="H12" s="249">
        <v>88</v>
      </c>
      <c r="I12" s="250"/>
      <c r="J12" s="251">
        <f t="shared" si="0"/>
        <v>153</v>
      </c>
      <c r="K12" s="252"/>
      <c r="L12" s="81"/>
    </row>
    <row r="13" spans="1:12" ht="22.5" customHeight="1">
      <c r="A13" s="65"/>
      <c r="B13" s="247"/>
      <c r="C13" s="114" t="s">
        <v>21</v>
      </c>
      <c r="D13" s="77">
        <v>605</v>
      </c>
      <c r="E13" s="77"/>
      <c r="F13" s="78">
        <v>656</v>
      </c>
      <c r="G13" s="79"/>
      <c r="H13" s="78">
        <v>769</v>
      </c>
      <c r="I13" s="71"/>
      <c r="J13" s="72">
        <f t="shared" si="0"/>
        <v>1425</v>
      </c>
      <c r="K13" s="80"/>
      <c r="L13" s="76"/>
    </row>
    <row r="14" spans="1:12" ht="22.5" customHeight="1">
      <c r="A14" s="65"/>
      <c r="B14" s="247"/>
      <c r="C14" s="114" t="s">
        <v>22</v>
      </c>
      <c r="D14" s="77">
        <v>979</v>
      </c>
      <c r="E14" s="77"/>
      <c r="F14" s="78">
        <v>1050</v>
      </c>
      <c r="G14" s="79"/>
      <c r="H14" s="78">
        <v>1222</v>
      </c>
      <c r="I14" s="71"/>
      <c r="J14" s="72">
        <f t="shared" si="0"/>
        <v>2272</v>
      </c>
      <c r="K14" s="80"/>
      <c r="L14" s="76"/>
    </row>
    <row r="15" spans="1:12" ht="22.5" customHeight="1">
      <c r="A15" s="65"/>
      <c r="B15" s="247"/>
      <c r="C15" s="114" t="s">
        <v>23</v>
      </c>
      <c r="D15" s="77">
        <v>303</v>
      </c>
      <c r="E15" s="77"/>
      <c r="F15" s="78">
        <v>398</v>
      </c>
      <c r="G15" s="79"/>
      <c r="H15" s="78">
        <v>474</v>
      </c>
      <c r="I15" s="71"/>
      <c r="J15" s="72">
        <f t="shared" si="0"/>
        <v>872</v>
      </c>
      <c r="K15" s="80"/>
      <c r="L15" s="76"/>
    </row>
    <row r="16" spans="1:12" ht="22.5" customHeight="1">
      <c r="A16" s="65"/>
      <c r="B16" s="247"/>
      <c r="C16" s="114" t="s">
        <v>24</v>
      </c>
      <c r="D16" s="77">
        <v>72</v>
      </c>
      <c r="E16" s="77"/>
      <c r="F16" s="78">
        <v>83</v>
      </c>
      <c r="G16" s="79"/>
      <c r="H16" s="78">
        <v>102</v>
      </c>
      <c r="I16" s="71"/>
      <c r="J16" s="72">
        <f t="shared" si="0"/>
        <v>185</v>
      </c>
      <c r="K16" s="80"/>
      <c r="L16" s="76"/>
    </row>
    <row r="17" spans="1:12" ht="22.5" customHeight="1">
      <c r="A17" s="65"/>
      <c r="B17" s="247"/>
      <c r="C17" s="114" t="s">
        <v>25</v>
      </c>
      <c r="D17" s="77">
        <v>5</v>
      </c>
      <c r="E17" s="77"/>
      <c r="F17" s="78">
        <v>2</v>
      </c>
      <c r="G17" s="79"/>
      <c r="H17" s="78">
        <v>5</v>
      </c>
      <c r="I17" s="71"/>
      <c r="J17" s="72">
        <f t="shared" si="0"/>
        <v>7</v>
      </c>
      <c r="K17" s="80"/>
      <c r="L17" s="76"/>
    </row>
    <row r="18" spans="1:12" ht="22.5" customHeight="1">
      <c r="A18" s="65"/>
      <c r="B18" s="247"/>
      <c r="C18" s="114" t="s">
        <v>26</v>
      </c>
      <c r="D18" s="77">
        <v>510</v>
      </c>
      <c r="E18" s="77"/>
      <c r="F18" s="78">
        <v>523</v>
      </c>
      <c r="G18" s="79"/>
      <c r="H18" s="78">
        <v>478</v>
      </c>
      <c r="I18" s="71"/>
      <c r="J18" s="78">
        <f t="shared" si="0"/>
        <v>1001</v>
      </c>
      <c r="K18" s="80"/>
      <c r="L18" s="76"/>
    </row>
    <row r="19" spans="1:12" ht="22.5" customHeight="1">
      <c r="A19" s="65"/>
      <c r="B19" s="248"/>
      <c r="C19" s="116" t="s">
        <v>60</v>
      </c>
      <c r="D19" s="95">
        <f>SUM(D6+D7+D10+D11+D13+D14+D15+D16+D17+D18)</f>
        <v>18546</v>
      </c>
      <c r="E19" s="95"/>
      <c r="F19" s="96">
        <f>SUM(F6+F7+F10+F11+F13+F14+F15+F16+F17+F18)</f>
        <v>18891</v>
      </c>
      <c r="G19" s="97"/>
      <c r="H19" s="96">
        <f>SUM(H6+H7+H10+H11+H13+H14+H15+H16+H17+H18)</f>
        <v>22327</v>
      </c>
      <c r="I19" s="98"/>
      <c r="J19" s="96">
        <f>SUM(J6+J7+J10+J11+J13+J14+J15+J16+J17+J18)</f>
        <v>41218</v>
      </c>
      <c r="K19" s="99"/>
      <c r="L19" s="76"/>
    </row>
    <row r="20" spans="1:12" ht="22.5" customHeight="1">
      <c r="A20" s="65"/>
      <c r="B20" s="241" t="s">
        <v>52</v>
      </c>
      <c r="C20" s="113" t="s">
        <v>57</v>
      </c>
      <c r="D20" s="92">
        <v>456</v>
      </c>
      <c r="E20" s="91"/>
      <c r="F20" s="92">
        <v>451</v>
      </c>
      <c r="G20" s="91"/>
      <c r="H20" s="92">
        <v>558</v>
      </c>
      <c r="I20" s="91"/>
      <c r="J20" s="90">
        <f>SUM(F20:I20)</f>
        <v>1009</v>
      </c>
      <c r="K20" s="91"/>
      <c r="L20" s="83"/>
    </row>
    <row r="21" spans="1:12" ht="22.5" customHeight="1">
      <c r="A21" s="65"/>
      <c r="B21" s="243"/>
      <c r="C21" s="116" t="s">
        <v>60</v>
      </c>
      <c r="D21" s="100">
        <f>D20</f>
        <v>456</v>
      </c>
      <c r="E21" s="99"/>
      <c r="F21" s="100">
        <f>F20</f>
        <v>451</v>
      </c>
      <c r="G21" s="99"/>
      <c r="H21" s="100">
        <f>H20</f>
        <v>558</v>
      </c>
      <c r="I21" s="99"/>
      <c r="J21" s="101">
        <f>SUM(F21:I21)</f>
        <v>1009</v>
      </c>
      <c r="K21" s="99"/>
      <c r="L21" s="83"/>
    </row>
    <row r="22" spans="1:12" ht="22.5" customHeight="1">
      <c r="A22" s="65"/>
      <c r="B22" s="241" t="s">
        <v>53</v>
      </c>
      <c r="C22" s="113" t="s">
        <v>59</v>
      </c>
      <c r="D22" s="92">
        <v>512</v>
      </c>
      <c r="E22" s="91"/>
      <c r="F22" s="92">
        <v>516</v>
      </c>
      <c r="G22" s="91"/>
      <c r="H22" s="92">
        <v>640</v>
      </c>
      <c r="I22" s="91"/>
      <c r="J22" s="90">
        <f>SUM(F22:I22)</f>
        <v>1156</v>
      </c>
      <c r="K22" s="91"/>
      <c r="L22" s="83"/>
    </row>
    <row r="23" spans="1:12" ht="22.5" customHeight="1">
      <c r="A23" s="65"/>
      <c r="B23" s="242"/>
      <c r="C23" s="113" t="s">
        <v>58</v>
      </c>
      <c r="D23" s="92">
        <v>858</v>
      </c>
      <c r="E23" s="91"/>
      <c r="F23" s="93">
        <v>914</v>
      </c>
      <c r="G23" s="91"/>
      <c r="H23" s="93">
        <v>1043</v>
      </c>
      <c r="I23" s="91"/>
      <c r="J23" s="90">
        <f>SUM(F23:I23)</f>
        <v>1957</v>
      </c>
      <c r="K23" s="91"/>
      <c r="L23" s="83"/>
    </row>
    <row r="24" spans="1:12" ht="22.5" customHeight="1">
      <c r="A24" s="65"/>
      <c r="B24" s="243"/>
      <c r="C24" s="116" t="s">
        <v>60</v>
      </c>
      <c r="D24" s="100">
        <f>D22+D23</f>
        <v>1370</v>
      </c>
      <c r="E24" s="99"/>
      <c r="F24" s="100">
        <f>F22+F23</f>
        <v>1430</v>
      </c>
      <c r="G24" s="99"/>
      <c r="H24" s="100">
        <f>H22+H23</f>
        <v>1683</v>
      </c>
      <c r="I24" s="99"/>
      <c r="J24" s="96">
        <f>F24+H24</f>
        <v>3113</v>
      </c>
      <c r="K24" s="99"/>
      <c r="L24" s="83"/>
    </row>
    <row r="25" spans="1:12" ht="22.5" customHeight="1">
      <c r="A25" s="65"/>
      <c r="B25" s="241" t="s">
        <v>54</v>
      </c>
      <c r="C25" s="113" t="s">
        <v>62</v>
      </c>
      <c r="D25" s="92">
        <v>486</v>
      </c>
      <c r="E25" s="91"/>
      <c r="F25" s="92">
        <v>511</v>
      </c>
      <c r="G25" s="91"/>
      <c r="H25" s="92">
        <v>587</v>
      </c>
      <c r="I25" s="91"/>
      <c r="J25" s="94">
        <f>SUM(F25:I25)</f>
        <v>1098</v>
      </c>
      <c r="K25" s="91"/>
      <c r="L25" s="83"/>
    </row>
    <row r="26" spans="1:12" ht="22.5" customHeight="1">
      <c r="A26" s="65"/>
      <c r="B26" s="242"/>
      <c r="C26" s="113" t="s">
        <v>63</v>
      </c>
      <c r="D26" s="92">
        <v>315</v>
      </c>
      <c r="E26" s="91"/>
      <c r="F26" s="92">
        <v>355</v>
      </c>
      <c r="G26" s="91"/>
      <c r="H26" s="92">
        <v>365</v>
      </c>
      <c r="I26" s="91"/>
      <c r="J26" s="90">
        <f>SUM(F26:I26)</f>
        <v>720</v>
      </c>
      <c r="K26" s="91"/>
      <c r="L26" s="83"/>
    </row>
    <row r="27" spans="1:12" ht="22.5" customHeight="1">
      <c r="A27" s="65"/>
      <c r="B27" s="243"/>
      <c r="C27" s="116" t="s">
        <v>60</v>
      </c>
      <c r="D27" s="100">
        <f>D25+D26</f>
        <v>801</v>
      </c>
      <c r="E27" s="99"/>
      <c r="F27" s="100">
        <f>F25+F26</f>
        <v>866</v>
      </c>
      <c r="G27" s="99"/>
      <c r="H27" s="100">
        <f>H25+H26</f>
        <v>952</v>
      </c>
      <c r="I27" s="99"/>
      <c r="J27" s="96">
        <f>F27+H27</f>
        <v>1818</v>
      </c>
      <c r="K27" s="99"/>
      <c r="L27" s="83"/>
    </row>
    <row r="28" spans="1:12" ht="22.5" customHeight="1">
      <c r="A28" s="65"/>
      <c r="B28" s="241" t="s">
        <v>71</v>
      </c>
      <c r="C28" s="113" t="s">
        <v>64</v>
      </c>
      <c r="D28" s="92">
        <v>1146</v>
      </c>
      <c r="E28" s="91"/>
      <c r="F28" s="92">
        <v>1138</v>
      </c>
      <c r="G28" s="91"/>
      <c r="H28" s="92">
        <v>1347</v>
      </c>
      <c r="I28" s="91"/>
      <c r="J28" s="94">
        <f>SUM(F28:I28)</f>
        <v>2485</v>
      </c>
      <c r="K28" s="91"/>
      <c r="L28" s="83"/>
    </row>
    <row r="29" spans="1:12" ht="22.5" customHeight="1">
      <c r="A29" s="65"/>
      <c r="B29" s="242"/>
      <c r="C29" s="113" t="s">
        <v>65</v>
      </c>
      <c r="D29" s="92">
        <v>298</v>
      </c>
      <c r="E29" s="91"/>
      <c r="F29" s="92">
        <v>317</v>
      </c>
      <c r="G29" s="91"/>
      <c r="H29" s="92">
        <v>350</v>
      </c>
      <c r="I29" s="91"/>
      <c r="J29" s="90">
        <f>SUM(F29:I29)</f>
        <v>667</v>
      </c>
      <c r="K29" s="91"/>
      <c r="L29" s="83"/>
    </row>
    <row r="30" spans="1:12" ht="22.5" customHeight="1">
      <c r="A30" s="65"/>
      <c r="B30" s="243"/>
      <c r="C30" s="116" t="s">
        <v>60</v>
      </c>
      <c r="D30" s="100">
        <f>D28+D29</f>
        <v>1444</v>
      </c>
      <c r="E30" s="99"/>
      <c r="F30" s="100">
        <f>F28+F29</f>
        <v>1455</v>
      </c>
      <c r="G30" s="99"/>
      <c r="H30" s="100">
        <f>H28+H29</f>
        <v>1697</v>
      </c>
      <c r="I30" s="99"/>
      <c r="J30" s="96">
        <f>F30+H30</f>
        <v>3152</v>
      </c>
      <c r="K30" s="99"/>
      <c r="L30" s="83"/>
    </row>
    <row r="31" spans="1:12" ht="22.5" customHeight="1">
      <c r="A31" s="65"/>
      <c r="B31" s="241" t="s">
        <v>55</v>
      </c>
      <c r="C31" s="113" t="s">
        <v>66</v>
      </c>
      <c r="D31" s="92">
        <v>467</v>
      </c>
      <c r="E31" s="91"/>
      <c r="F31" s="92">
        <v>493</v>
      </c>
      <c r="G31" s="91"/>
      <c r="H31" s="92">
        <v>612</v>
      </c>
      <c r="I31" s="91"/>
      <c r="J31" s="94">
        <f>SUM(F31:I31)</f>
        <v>1105</v>
      </c>
      <c r="K31" s="91"/>
      <c r="L31" s="83"/>
    </row>
    <row r="32" spans="1:12" ht="22.5" customHeight="1">
      <c r="A32" s="65"/>
      <c r="B32" s="242"/>
      <c r="C32" s="113" t="s">
        <v>68</v>
      </c>
      <c r="D32" s="92">
        <v>320</v>
      </c>
      <c r="E32" s="91"/>
      <c r="F32" s="92">
        <v>379</v>
      </c>
      <c r="G32" s="91"/>
      <c r="H32" s="92">
        <v>426</v>
      </c>
      <c r="I32" s="91"/>
      <c r="J32" s="90">
        <f>SUM(F32:I32)</f>
        <v>805</v>
      </c>
      <c r="K32" s="91"/>
      <c r="L32" s="83"/>
    </row>
    <row r="33" spans="1:12" ht="22.5" customHeight="1">
      <c r="A33" s="65"/>
      <c r="B33" s="243"/>
      <c r="C33" s="116" t="s">
        <v>60</v>
      </c>
      <c r="D33" s="100">
        <f>D31+D32</f>
        <v>787</v>
      </c>
      <c r="E33" s="99"/>
      <c r="F33" s="100">
        <f>F31+F32</f>
        <v>872</v>
      </c>
      <c r="G33" s="99"/>
      <c r="H33" s="100">
        <f>H31+H32</f>
        <v>1038</v>
      </c>
      <c r="I33" s="99"/>
      <c r="J33" s="96">
        <f>F33+H33</f>
        <v>1910</v>
      </c>
      <c r="K33" s="99"/>
      <c r="L33" s="83"/>
    </row>
    <row r="34" spans="1:12" ht="22.5" customHeight="1">
      <c r="A34" s="65"/>
      <c r="B34" s="241" t="s">
        <v>56</v>
      </c>
      <c r="C34" s="113" t="s">
        <v>67</v>
      </c>
      <c r="D34" s="92">
        <v>477</v>
      </c>
      <c r="E34" s="91"/>
      <c r="F34" s="92">
        <v>531</v>
      </c>
      <c r="G34" s="91"/>
      <c r="H34" s="92">
        <v>613</v>
      </c>
      <c r="I34" s="91"/>
      <c r="J34" s="94">
        <f>SUM(F34:I34)</f>
        <v>1144</v>
      </c>
      <c r="K34" s="91"/>
      <c r="L34" s="83"/>
    </row>
    <row r="35" spans="1:12" ht="22.5" customHeight="1">
      <c r="A35" s="65"/>
      <c r="B35" s="242"/>
      <c r="C35" s="113" t="s">
        <v>69</v>
      </c>
      <c r="D35" s="92">
        <v>417</v>
      </c>
      <c r="E35" s="91"/>
      <c r="F35" s="92">
        <v>445</v>
      </c>
      <c r="G35" s="91"/>
      <c r="H35" s="92">
        <v>554</v>
      </c>
      <c r="I35" s="91"/>
      <c r="J35" s="90">
        <f>SUM(F35:I35)</f>
        <v>999</v>
      </c>
      <c r="K35" s="91"/>
      <c r="L35" s="83"/>
    </row>
    <row r="36" spans="1:12" ht="22.5" customHeight="1">
      <c r="A36" s="65"/>
      <c r="B36" s="243"/>
      <c r="C36" s="116" t="s">
        <v>60</v>
      </c>
      <c r="D36" s="100">
        <f>D34+D35</f>
        <v>894</v>
      </c>
      <c r="E36" s="99"/>
      <c r="F36" s="100">
        <f>F34+F35</f>
        <v>976</v>
      </c>
      <c r="G36" s="99"/>
      <c r="H36" s="100">
        <f>H34+H35</f>
        <v>1167</v>
      </c>
      <c r="I36" s="99"/>
      <c r="J36" s="96">
        <f>F36+H36</f>
        <v>2143</v>
      </c>
      <c r="K36" s="99"/>
      <c r="L36" s="83"/>
    </row>
    <row r="37" spans="1:12" ht="33" customHeight="1">
      <c r="A37" s="65"/>
      <c r="B37" s="244" t="s">
        <v>61</v>
      </c>
      <c r="C37" s="245"/>
      <c r="D37" s="239">
        <f>D19+D21+D24+D27+D30+D33+D36</f>
        <v>24298</v>
      </c>
      <c r="E37" s="240"/>
      <c r="F37" s="239">
        <f>F19+F21+F24+F27+F30+F33+F36</f>
        <v>24941</v>
      </c>
      <c r="G37" s="240"/>
      <c r="H37" s="239">
        <f>H19+H21+H24+H27+H30+H33+H36</f>
        <v>29422</v>
      </c>
      <c r="I37" s="240"/>
      <c r="J37" s="239">
        <f>J19+J21+J24+J27+J30+J33+J36</f>
        <v>54363</v>
      </c>
      <c r="K37" s="240"/>
      <c r="L37" s="83"/>
    </row>
    <row r="38" spans="1:12" ht="22.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2:10" ht="22.5" customHeight="1">
      <c r="B39" s="85"/>
      <c r="C39" s="85"/>
      <c r="I39" s="82"/>
      <c r="J39" s="82"/>
    </row>
  </sheetData>
  <sheetProtection/>
  <mergeCells count="32">
    <mergeCell ref="C1:J1"/>
    <mergeCell ref="C2:K2"/>
    <mergeCell ref="C3:K3"/>
    <mergeCell ref="B5:C5"/>
    <mergeCell ref="D5:E5"/>
    <mergeCell ref="F5:G5"/>
    <mergeCell ref="H5:I5"/>
    <mergeCell ref="J5:K5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B20:B21"/>
    <mergeCell ref="B22:B24"/>
    <mergeCell ref="B25:B27"/>
    <mergeCell ref="B6:B19"/>
    <mergeCell ref="D8:E8"/>
    <mergeCell ref="F8:G8"/>
    <mergeCell ref="H37:I37"/>
    <mergeCell ref="J37:K37"/>
    <mergeCell ref="B28:B30"/>
    <mergeCell ref="B31:B33"/>
    <mergeCell ref="B34:B36"/>
    <mergeCell ref="B37:C37"/>
    <mergeCell ref="D37:E37"/>
    <mergeCell ref="F37:G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3">
      <selection activeCell="G18" sqref="G18:H18"/>
    </sheetView>
  </sheetViews>
  <sheetFormatPr defaultColWidth="9.00390625" defaultRowHeight="13.5"/>
  <cols>
    <col min="1" max="1" width="2.50390625" style="0" customWidth="1"/>
    <col min="3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10"/>
      <c r="B1" s="267" t="s">
        <v>49</v>
      </c>
      <c r="C1" s="267"/>
      <c r="D1" s="267"/>
      <c r="E1" s="267"/>
      <c r="F1" s="267"/>
      <c r="G1" s="267"/>
      <c r="H1" s="267"/>
      <c r="I1" s="13"/>
      <c r="J1" s="10"/>
      <c r="K1" s="14"/>
      <c r="L1" s="14"/>
      <c r="M1" s="15"/>
      <c r="N1" s="10"/>
    </row>
    <row r="2" spans="1:14" ht="11.25" customHeight="1">
      <c r="A2" s="10"/>
      <c r="B2" s="266"/>
      <c r="C2" s="266"/>
      <c r="D2" s="266"/>
      <c r="E2" s="266"/>
      <c r="F2" s="266"/>
      <c r="G2" s="266"/>
      <c r="H2" s="266"/>
      <c r="I2" s="11"/>
      <c r="J2" s="10"/>
      <c r="K2" s="14"/>
      <c r="L2" s="14"/>
      <c r="M2" s="15"/>
      <c r="N2" s="10"/>
    </row>
    <row r="3" spans="1:14" ht="22.5" customHeight="1">
      <c r="A3" s="16"/>
      <c r="B3" s="266" t="s">
        <v>0</v>
      </c>
      <c r="C3" s="266"/>
      <c r="D3" s="266"/>
      <c r="E3" s="266"/>
      <c r="F3" s="266"/>
      <c r="G3" s="266"/>
      <c r="H3" s="266"/>
      <c r="I3" s="11"/>
      <c r="J3" s="102" t="s">
        <v>28</v>
      </c>
      <c r="K3" s="103" t="s">
        <v>2</v>
      </c>
      <c r="L3" s="103" t="s">
        <v>3</v>
      </c>
      <c r="M3" s="104" t="s">
        <v>1</v>
      </c>
      <c r="N3" s="10"/>
    </row>
    <row r="4" spans="1:14" ht="22.5" customHeight="1">
      <c r="A4" s="17"/>
      <c r="B4" s="266" t="s">
        <v>83</v>
      </c>
      <c r="C4" s="266"/>
      <c r="D4" s="266"/>
      <c r="E4" s="266"/>
      <c r="F4" s="266"/>
      <c r="G4" s="266"/>
      <c r="H4" s="266"/>
      <c r="I4" s="17"/>
      <c r="J4" s="109" t="s">
        <v>74</v>
      </c>
      <c r="K4" s="44">
        <v>0</v>
      </c>
      <c r="L4" s="44">
        <v>4</v>
      </c>
      <c r="M4" s="60">
        <f>SUM(K4+L4)</f>
        <v>4</v>
      </c>
      <c r="N4" s="10"/>
    </row>
    <row r="5" spans="1:14" ht="22.5" customHeight="1">
      <c r="A5" s="17"/>
      <c r="B5" s="42"/>
      <c r="C5" s="268" t="s">
        <v>4</v>
      </c>
      <c r="D5" s="268"/>
      <c r="E5" s="269" t="s">
        <v>6</v>
      </c>
      <c r="F5" s="269"/>
      <c r="G5" s="261" t="s">
        <v>9</v>
      </c>
      <c r="H5" s="261"/>
      <c r="I5" s="19"/>
      <c r="J5" s="109" t="s">
        <v>73</v>
      </c>
      <c r="K5" s="44">
        <v>6</v>
      </c>
      <c r="L5" s="44">
        <v>37</v>
      </c>
      <c r="M5" s="60">
        <f aca="true" t="shared" si="0" ref="M5:M21">SUM(K5+L5)</f>
        <v>43</v>
      </c>
      <c r="N5" s="10"/>
    </row>
    <row r="6" spans="1:14" ht="22.5" customHeight="1">
      <c r="A6" s="17"/>
      <c r="B6" s="105" t="s">
        <v>11</v>
      </c>
      <c r="C6" s="262" t="s">
        <v>5</v>
      </c>
      <c r="D6" s="262"/>
      <c r="E6" s="263" t="s">
        <v>7</v>
      </c>
      <c r="F6" s="263"/>
      <c r="G6" s="264" t="s">
        <v>10</v>
      </c>
      <c r="H6" s="264"/>
      <c r="I6" s="19"/>
      <c r="J6" s="109" t="s">
        <v>29</v>
      </c>
      <c r="K6" s="44">
        <v>32</v>
      </c>
      <c r="L6" s="44">
        <v>190</v>
      </c>
      <c r="M6" s="60">
        <f t="shared" si="0"/>
        <v>222</v>
      </c>
      <c r="N6" s="10"/>
    </row>
    <row r="7" spans="1:14" ht="22.5" customHeight="1">
      <c r="A7" s="17"/>
      <c r="B7" s="43"/>
      <c r="C7" s="24" t="s">
        <v>8</v>
      </c>
      <c r="D7" s="25" t="s">
        <v>14</v>
      </c>
      <c r="E7" s="46" t="s">
        <v>8</v>
      </c>
      <c r="F7" s="47" t="s">
        <v>14</v>
      </c>
      <c r="G7" s="35" t="s">
        <v>8</v>
      </c>
      <c r="H7" s="36" t="s">
        <v>14</v>
      </c>
      <c r="I7" s="20"/>
      <c r="J7" s="109" t="s">
        <v>30</v>
      </c>
      <c r="K7" s="44">
        <v>189</v>
      </c>
      <c r="L7" s="44">
        <v>652</v>
      </c>
      <c r="M7" s="60">
        <f t="shared" si="0"/>
        <v>841</v>
      </c>
      <c r="N7" s="10"/>
    </row>
    <row r="8" spans="1:14" ht="22.5" customHeight="1">
      <c r="A8" s="17"/>
      <c r="B8" s="117" t="s">
        <v>13</v>
      </c>
      <c r="C8" s="26"/>
      <c r="D8" s="27"/>
      <c r="E8" s="48"/>
      <c r="F8" s="48"/>
      <c r="G8" s="37"/>
      <c r="H8" s="38"/>
      <c r="I8" s="7"/>
      <c r="J8" s="109" t="s">
        <v>31</v>
      </c>
      <c r="K8" s="44">
        <v>586</v>
      </c>
      <c r="L8" s="44">
        <v>1436</v>
      </c>
      <c r="M8" s="60">
        <f t="shared" si="0"/>
        <v>2022</v>
      </c>
      <c r="N8" s="10"/>
    </row>
    <row r="9" spans="1:14" ht="22.5" customHeight="1">
      <c r="A9" s="17"/>
      <c r="B9" s="106">
        <f>C9+E9+G9</f>
        <v>24941</v>
      </c>
      <c r="C9" s="28">
        <v>2875</v>
      </c>
      <c r="D9" s="54">
        <f>SUM(C9/B9)</f>
        <v>0.11527204201916523</v>
      </c>
      <c r="E9" s="49">
        <v>14783</v>
      </c>
      <c r="F9" s="55">
        <f>SUM(E9/B9)</f>
        <v>0.5927188164067199</v>
      </c>
      <c r="G9" s="2">
        <v>7283</v>
      </c>
      <c r="H9" s="56">
        <f>SUM(G9/B9)</f>
        <v>0.2920091415741149</v>
      </c>
      <c r="I9" s="7"/>
      <c r="J9" s="109" t="s">
        <v>32</v>
      </c>
      <c r="K9" s="44">
        <v>1252</v>
      </c>
      <c r="L9" s="44">
        <v>2064</v>
      </c>
      <c r="M9" s="60">
        <f t="shared" si="0"/>
        <v>3316</v>
      </c>
      <c r="N9" s="10"/>
    </row>
    <row r="10" spans="1:14" ht="22.5" customHeight="1">
      <c r="A10" s="17"/>
      <c r="B10" s="118"/>
      <c r="C10" s="29"/>
      <c r="D10" s="30"/>
      <c r="E10" s="50"/>
      <c r="F10" s="50"/>
      <c r="G10" s="3"/>
      <c r="H10" s="3"/>
      <c r="I10" s="21"/>
      <c r="J10" s="109" t="s">
        <v>33</v>
      </c>
      <c r="K10" s="44">
        <v>1721</v>
      </c>
      <c r="L10" s="44">
        <v>2436</v>
      </c>
      <c r="M10" s="60">
        <f t="shared" si="0"/>
        <v>4157</v>
      </c>
      <c r="N10" s="10"/>
    </row>
    <row r="11" spans="1:14" ht="22.5" customHeight="1">
      <c r="A11" s="17"/>
      <c r="B11" s="106" t="s">
        <v>50</v>
      </c>
      <c r="C11" s="31"/>
      <c r="D11" s="32"/>
      <c r="E11" s="51"/>
      <c r="F11" s="51"/>
      <c r="G11" s="39"/>
      <c r="H11" s="1"/>
      <c r="I11" s="7"/>
      <c r="J11" s="109" t="s">
        <v>34</v>
      </c>
      <c r="K11" s="44">
        <v>1765</v>
      </c>
      <c r="L11" s="44">
        <v>2400</v>
      </c>
      <c r="M11" s="60">
        <f t="shared" si="0"/>
        <v>4165</v>
      </c>
      <c r="N11" s="10"/>
    </row>
    <row r="12" spans="1:14" ht="22.5" customHeight="1">
      <c r="A12" s="17"/>
      <c r="B12" s="106">
        <f>C12+E12+G12</f>
        <v>29422</v>
      </c>
      <c r="C12" s="28">
        <v>2785</v>
      </c>
      <c r="D12" s="54">
        <f>SUM(C12/B12)</f>
        <v>0.09465705934334852</v>
      </c>
      <c r="E12" s="49">
        <v>15263</v>
      </c>
      <c r="F12" s="55">
        <f>SUM(E12/B12)</f>
        <v>0.5187614710080892</v>
      </c>
      <c r="G12" s="40">
        <v>11374</v>
      </c>
      <c r="H12" s="56">
        <f>SUM(G12/B12)</f>
        <v>0.3865814696485623</v>
      </c>
      <c r="I12" s="7"/>
      <c r="J12" s="109" t="s">
        <v>35</v>
      </c>
      <c r="K12" s="44">
        <v>1732</v>
      </c>
      <c r="L12" s="44">
        <v>2155</v>
      </c>
      <c r="M12" s="60">
        <f t="shared" si="0"/>
        <v>3887</v>
      </c>
      <c r="N12" s="10"/>
    </row>
    <row r="13" spans="1:14" ht="22.5" customHeight="1">
      <c r="A13" s="17"/>
      <c r="B13" s="118"/>
      <c r="C13" s="29"/>
      <c r="D13" s="30"/>
      <c r="E13" s="50"/>
      <c r="F13" s="50"/>
      <c r="G13" s="3"/>
      <c r="H13" s="3"/>
      <c r="I13" s="21"/>
      <c r="J13" s="110" t="s">
        <v>36</v>
      </c>
      <c r="K13" s="45">
        <v>2679</v>
      </c>
      <c r="L13" s="45">
        <v>2857</v>
      </c>
      <c r="M13" s="61">
        <f t="shared" si="0"/>
        <v>5536</v>
      </c>
      <c r="N13" s="10"/>
    </row>
    <row r="14" spans="1:14" ht="22.5" customHeight="1">
      <c r="A14" s="17"/>
      <c r="B14" s="117" t="s">
        <v>12</v>
      </c>
      <c r="C14" s="26"/>
      <c r="D14" s="27"/>
      <c r="E14" s="48"/>
      <c r="F14" s="48"/>
      <c r="G14" s="37"/>
      <c r="H14" s="38"/>
      <c r="I14" s="7"/>
      <c r="J14" s="110" t="s">
        <v>37</v>
      </c>
      <c r="K14" s="45">
        <v>2175</v>
      </c>
      <c r="L14" s="45">
        <v>2248</v>
      </c>
      <c r="M14" s="61">
        <f t="shared" si="0"/>
        <v>4423</v>
      </c>
      <c r="N14" s="10"/>
    </row>
    <row r="15" spans="1:14" ht="22.5" customHeight="1">
      <c r="A15" s="17"/>
      <c r="B15" s="107">
        <f>C15+E15+G15</f>
        <v>54363</v>
      </c>
      <c r="C15" s="28">
        <f>SUM(C9:C13)</f>
        <v>5660</v>
      </c>
      <c r="D15" s="57">
        <f>SUM(C15/B15)</f>
        <v>0.10411493111123374</v>
      </c>
      <c r="E15" s="52">
        <f>SUM(E9:E13)</f>
        <v>30046</v>
      </c>
      <c r="F15" s="58">
        <f>SUM(E15/B15)</f>
        <v>0.5526920883689274</v>
      </c>
      <c r="G15" s="4">
        <f>SUM(G9:G13)</f>
        <v>18657</v>
      </c>
      <c r="H15" s="59">
        <f>SUM(G15/B15)</f>
        <v>0.3431929805198389</v>
      </c>
      <c r="I15" s="21"/>
      <c r="J15" s="110" t="s">
        <v>38</v>
      </c>
      <c r="K15" s="45">
        <v>1622</v>
      </c>
      <c r="L15" s="45">
        <v>1645</v>
      </c>
      <c r="M15" s="61">
        <f t="shared" si="0"/>
        <v>3267</v>
      </c>
      <c r="N15" s="10"/>
    </row>
    <row r="16" spans="1:14" ht="22.5" customHeight="1">
      <c r="A16" s="10"/>
      <c r="B16" s="119"/>
      <c r="C16" s="33"/>
      <c r="D16" s="34"/>
      <c r="E16" s="53"/>
      <c r="F16" s="53"/>
      <c r="G16" s="5"/>
      <c r="H16" s="41"/>
      <c r="I16" s="22"/>
      <c r="J16" s="110" t="s">
        <v>39</v>
      </c>
      <c r="K16" s="45">
        <v>1310</v>
      </c>
      <c r="L16" s="45">
        <v>1422</v>
      </c>
      <c r="M16" s="61">
        <f t="shared" si="0"/>
        <v>2732</v>
      </c>
      <c r="N16" s="10"/>
    </row>
    <row r="17" spans="1:14" ht="22.5" customHeight="1">
      <c r="A17" s="9"/>
      <c r="B17" s="12"/>
      <c r="C17" s="12"/>
      <c r="D17" s="9"/>
      <c r="E17" s="12"/>
      <c r="F17" s="12"/>
      <c r="G17" s="12"/>
      <c r="H17" s="9"/>
      <c r="I17" s="9"/>
      <c r="J17" s="110" t="s">
        <v>40</v>
      </c>
      <c r="K17" s="45">
        <v>1280</v>
      </c>
      <c r="L17" s="45">
        <v>1370</v>
      </c>
      <c r="M17" s="61">
        <f t="shared" si="0"/>
        <v>2650</v>
      </c>
      <c r="N17" s="9"/>
    </row>
    <row r="18" spans="1:14" ht="22.5" customHeight="1">
      <c r="A18" s="9"/>
      <c r="B18" s="12"/>
      <c r="C18" s="12"/>
      <c r="D18" s="9"/>
      <c r="E18" s="12"/>
      <c r="F18" s="12"/>
      <c r="G18" s="265"/>
      <c r="H18" s="265"/>
      <c r="I18" s="9"/>
      <c r="J18" s="110" t="s">
        <v>41</v>
      </c>
      <c r="K18" s="45">
        <v>1497</v>
      </c>
      <c r="L18" s="45">
        <v>1419</v>
      </c>
      <c r="M18" s="61">
        <f t="shared" si="0"/>
        <v>2916</v>
      </c>
      <c r="N18" s="9"/>
    </row>
    <row r="19" spans="1:14" ht="22.5" customHeight="1">
      <c r="A19" s="9"/>
      <c r="B19" s="12"/>
      <c r="C19" s="12"/>
      <c r="D19" s="9"/>
      <c r="E19" s="12"/>
      <c r="F19" s="12"/>
      <c r="G19" s="12"/>
      <c r="H19" s="9"/>
      <c r="I19" s="9"/>
      <c r="J19" s="110" t="s">
        <v>42</v>
      </c>
      <c r="K19" s="45">
        <v>1211</v>
      </c>
      <c r="L19" s="45">
        <v>1206</v>
      </c>
      <c r="M19" s="61">
        <f t="shared" si="0"/>
        <v>2417</v>
      </c>
      <c r="N19" s="9"/>
    </row>
    <row r="20" spans="1:14" ht="22.5" customHeight="1">
      <c r="A20" s="9"/>
      <c r="B20" s="12"/>
      <c r="C20" s="12"/>
      <c r="D20" s="9"/>
      <c r="E20" s="12"/>
      <c r="F20" s="12"/>
      <c r="G20" s="12"/>
      <c r="H20" s="9"/>
      <c r="I20" s="9"/>
      <c r="J20" s="110" t="s">
        <v>43</v>
      </c>
      <c r="K20" s="45">
        <v>990</v>
      </c>
      <c r="L20" s="45">
        <v>1000</v>
      </c>
      <c r="M20" s="61">
        <f t="shared" si="0"/>
        <v>1990</v>
      </c>
      <c r="N20" s="9"/>
    </row>
    <row r="21" spans="1:14" ht="22.5" customHeight="1">
      <c r="A21" s="9"/>
      <c r="B21" s="12"/>
      <c r="C21" s="12"/>
      <c r="D21" s="9"/>
      <c r="E21" s="12"/>
      <c r="F21" s="12"/>
      <c r="G21" s="12"/>
      <c r="H21" s="9"/>
      <c r="I21" s="9"/>
      <c r="J21" s="110" t="s">
        <v>44</v>
      </c>
      <c r="K21" s="45">
        <v>867</v>
      </c>
      <c r="L21" s="45">
        <v>953</v>
      </c>
      <c r="M21" s="61">
        <f t="shared" si="0"/>
        <v>1820</v>
      </c>
      <c r="N21" s="9"/>
    </row>
    <row r="22" spans="1:14" ht="22.5" customHeight="1">
      <c r="A22" s="9"/>
      <c r="B22" s="12"/>
      <c r="C22" s="12"/>
      <c r="D22" s="9"/>
      <c r="E22" s="12"/>
      <c r="F22" s="12"/>
      <c r="G22" s="12"/>
      <c r="H22" s="9"/>
      <c r="I22" s="9"/>
      <c r="J22" s="110" t="s">
        <v>45</v>
      </c>
      <c r="K22" s="45">
        <v>1152</v>
      </c>
      <c r="L22" s="45">
        <v>1143</v>
      </c>
      <c r="M22" s="61">
        <f>SUM(K22:L22)</f>
        <v>2295</v>
      </c>
      <c r="N22" s="9"/>
    </row>
    <row r="23" spans="1:14" ht="22.5" customHeight="1">
      <c r="A23" s="9"/>
      <c r="B23" s="12"/>
      <c r="C23" s="12"/>
      <c r="D23" s="9"/>
      <c r="E23" s="12"/>
      <c r="F23" s="12"/>
      <c r="G23" s="12"/>
      <c r="H23" s="9"/>
      <c r="I23" s="9"/>
      <c r="J23" s="111" t="s">
        <v>72</v>
      </c>
      <c r="K23" s="62">
        <v>1091</v>
      </c>
      <c r="L23" s="62">
        <v>1061</v>
      </c>
      <c r="M23" s="63">
        <f>SUM(K23:L23)</f>
        <v>2152</v>
      </c>
      <c r="N23" s="9"/>
    </row>
    <row r="24" spans="1:14" ht="22.5" customHeight="1">
      <c r="A24" s="9"/>
      <c r="B24" s="12"/>
      <c r="C24" s="12"/>
      <c r="D24" s="9"/>
      <c r="E24" s="12"/>
      <c r="F24" s="12"/>
      <c r="G24" s="12"/>
      <c r="H24" s="9"/>
      <c r="I24" s="9"/>
      <c r="J24" s="111" t="s">
        <v>46</v>
      </c>
      <c r="K24" s="62">
        <v>963</v>
      </c>
      <c r="L24" s="62">
        <v>916</v>
      </c>
      <c r="M24" s="63">
        <f>SUM(K24+L24)</f>
        <v>1879</v>
      </c>
      <c r="N24" s="9"/>
    </row>
    <row r="25" spans="1:14" ht="22.5" customHeight="1">
      <c r="A25" s="9"/>
      <c r="B25" s="12"/>
      <c r="C25" s="12"/>
      <c r="D25" s="9"/>
      <c r="E25" s="12"/>
      <c r="F25" s="12"/>
      <c r="G25" s="12"/>
      <c r="H25" s="9"/>
      <c r="I25" s="9"/>
      <c r="J25" s="111" t="s">
        <v>47</v>
      </c>
      <c r="K25" s="62">
        <v>821</v>
      </c>
      <c r="L25" s="62">
        <v>808</v>
      </c>
      <c r="M25" s="63">
        <f>SUM(K25+L25)</f>
        <v>1629</v>
      </c>
      <c r="N25" s="9"/>
    </row>
    <row r="26" spans="1:14" ht="22.5" customHeight="1">
      <c r="A26" s="9"/>
      <c r="B26" s="12"/>
      <c r="C26" s="12"/>
      <c r="D26" s="9"/>
      <c r="E26" s="12"/>
      <c r="F26" s="12"/>
      <c r="G26" s="12"/>
      <c r="H26" s="9"/>
      <c r="I26" s="9"/>
      <c r="J26" s="112" t="s">
        <v>48</v>
      </c>
      <c r="K26" s="108">
        <f>SUM(K4:K25)</f>
        <v>24941</v>
      </c>
      <c r="L26" s="108">
        <f>SUM(L4:L25)</f>
        <v>29422</v>
      </c>
      <c r="M26" s="108">
        <f>SUM(M4:M25)</f>
        <v>54363</v>
      </c>
      <c r="N26" s="9"/>
    </row>
    <row r="27" spans="1:14" ht="13.5">
      <c r="A27" s="9"/>
      <c r="B27" s="12"/>
      <c r="C27" s="12"/>
      <c r="D27" s="9"/>
      <c r="E27" s="12"/>
      <c r="F27" s="12"/>
      <c r="G27" s="12"/>
      <c r="H27" s="9"/>
      <c r="I27" s="9"/>
      <c r="J27" s="9"/>
      <c r="K27" s="12"/>
      <c r="L27" s="12"/>
      <c r="M27" s="23"/>
      <c r="N27" s="9"/>
    </row>
  </sheetData>
  <sheetProtection/>
  <mergeCells count="11">
    <mergeCell ref="B1:H1"/>
    <mergeCell ref="B2:H2"/>
    <mergeCell ref="B3:H3"/>
    <mergeCell ref="C5:D5"/>
    <mergeCell ref="E5:F5"/>
    <mergeCell ref="G5:H5"/>
    <mergeCell ref="C6:D6"/>
    <mergeCell ref="E6:F6"/>
    <mergeCell ref="G6:H6"/>
    <mergeCell ref="G18:H18"/>
    <mergeCell ref="B4:H4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O21" sqref="O21"/>
      <selection pane="bottomLeft" activeCell="O7" sqref="O7"/>
    </sheetView>
  </sheetViews>
  <sheetFormatPr defaultColWidth="9.00390625" defaultRowHeight="22.5" customHeight="1"/>
  <cols>
    <col min="1" max="1" width="4.625" style="82" customWidth="1"/>
    <col min="2" max="2" width="12.125" style="82" customWidth="1"/>
    <col min="3" max="3" width="13.875" style="84" customWidth="1"/>
    <col min="4" max="4" width="10.625" style="85" customWidth="1"/>
    <col min="5" max="5" width="4.625" style="85" customWidth="1"/>
    <col min="6" max="6" width="10.625" style="85" customWidth="1"/>
    <col min="7" max="7" width="4.625" style="85" customWidth="1"/>
    <col min="8" max="8" width="10.625" style="85" customWidth="1"/>
    <col min="9" max="9" width="4.625" style="85" customWidth="1"/>
    <col min="10" max="10" width="10.375" style="85" customWidth="1"/>
    <col min="11" max="11" width="5.625" style="82" customWidth="1"/>
    <col min="12" max="12" width="4.625" style="82" customWidth="1"/>
    <col min="13" max="13" width="8.625" style="82" customWidth="1"/>
    <col min="14" max="14" width="7.625" style="82" customWidth="1"/>
    <col min="15" max="16384" width="9.00390625" style="82" customWidth="1"/>
  </cols>
  <sheetData>
    <row r="1" spans="1:12" ht="22.5" customHeight="1">
      <c r="A1" s="65"/>
      <c r="B1" s="65"/>
      <c r="C1" s="253" t="s">
        <v>86</v>
      </c>
      <c r="D1" s="253"/>
      <c r="E1" s="253"/>
      <c r="F1" s="253"/>
      <c r="G1" s="253"/>
      <c r="H1" s="253"/>
      <c r="I1" s="253"/>
      <c r="J1" s="253"/>
      <c r="K1" s="65"/>
      <c r="L1" s="65"/>
    </row>
    <row r="2" spans="1:12" ht="22.5" customHeight="1">
      <c r="A2" s="65"/>
      <c r="B2" s="65"/>
      <c r="C2" s="254" t="s">
        <v>0</v>
      </c>
      <c r="D2" s="254"/>
      <c r="E2" s="254"/>
      <c r="F2" s="254"/>
      <c r="G2" s="254"/>
      <c r="H2" s="254"/>
      <c r="I2" s="254"/>
      <c r="J2" s="254"/>
      <c r="K2" s="255"/>
      <c r="L2" s="67"/>
    </row>
    <row r="3" spans="1:12" ht="22.5" customHeight="1">
      <c r="A3" s="65"/>
      <c r="B3" s="65"/>
      <c r="C3" s="254" t="s">
        <v>82</v>
      </c>
      <c r="D3" s="254"/>
      <c r="E3" s="254"/>
      <c r="F3" s="254"/>
      <c r="G3" s="254"/>
      <c r="H3" s="254"/>
      <c r="I3" s="254"/>
      <c r="J3" s="254"/>
      <c r="K3" s="254"/>
      <c r="L3" s="66"/>
    </row>
    <row r="4" spans="1:12" ht="10.5" customHeight="1">
      <c r="A4" s="65"/>
      <c r="B4" s="65"/>
      <c r="C4" s="68"/>
      <c r="D4" s="69"/>
      <c r="E4" s="69"/>
      <c r="F4" s="69"/>
      <c r="G4" s="69"/>
      <c r="H4" s="69"/>
      <c r="I4" s="69"/>
      <c r="J4" s="69"/>
      <c r="K4" s="65"/>
      <c r="L4" s="65"/>
    </row>
    <row r="5" spans="1:12" ht="22.5" customHeight="1">
      <c r="A5" s="65"/>
      <c r="B5" s="256"/>
      <c r="C5" s="257"/>
      <c r="D5" s="258" t="s">
        <v>70</v>
      </c>
      <c r="E5" s="258"/>
      <c r="F5" s="259" t="s">
        <v>2</v>
      </c>
      <c r="G5" s="260"/>
      <c r="H5" s="259" t="s">
        <v>3</v>
      </c>
      <c r="I5" s="258"/>
      <c r="J5" s="259" t="s">
        <v>1</v>
      </c>
      <c r="K5" s="260"/>
      <c r="L5" s="70"/>
    </row>
    <row r="6" spans="1:12" ht="22.5" customHeight="1">
      <c r="A6" s="65"/>
      <c r="B6" s="246" t="s">
        <v>51</v>
      </c>
      <c r="C6" s="114" t="s">
        <v>18</v>
      </c>
      <c r="D6" s="77">
        <v>7534</v>
      </c>
      <c r="E6" s="71"/>
      <c r="F6" s="72">
        <v>7115</v>
      </c>
      <c r="G6" s="73"/>
      <c r="H6" s="72">
        <v>8792</v>
      </c>
      <c r="I6" s="74"/>
      <c r="J6" s="72">
        <f aca="true" t="shared" si="0" ref="J6:J18">F6+H6</f>
        <v>15907</v>
      </c>
      <c r="K6" s="75"/>
      <c r="L6" s="76"/>
    </row>
    <row r="7" spans="1:12" ht="22.5" customHeight="1">
      <c r="A7" s="65"/>
      <c r="B7" s="247"/>
      <c r="C7" s="114" t="s">
        <v>19</v>
      </c>
      <c r="D7" s="77">
        <v>5453</v>
      </c>
      <c r="E7" s="77"/>
      <c r="F7" s="78">
        <v>5717</v>
      </c>
      <c r="G7" s="79"/>
      <c r="H7" s="78">
        <v>6539</v>
      </c>
      <c r="I7" s="71"/>
      <c r="J7" s="72">
        <f t="shared" si="0"/>
        <v>12256</v>
      </c>
      <c r="K7" s="80"/>
      <c r="L7" s="76"/>
    </row>
    <row r="8" spans="1:12" ht="22.5" customHeight="1">
      <c r="A8" s="65"/>
      <c r="B8" s="247"/>
      <c r="C8" s="115" t="s">
        <v>17</v>
      </c>
      <c r="D8" s="249">
        <v>987</v>
      </c>
      <c r="E8" s="250"/>
      <c r="F8" s="251">
        <v>1012</v>
      </c>
      <c r="G8" s="252"/>
      <c r="H8" s="249">
        <v>1134</v>
      </c>
      <c r="I8" s="250"/>
      <c r="J8" s="251">
        <f t="shared" si="0"/>
        <v>2146</v>
      </c>
      <c r="K8" s="252"/>
      <c r="L8" s="81"/>
    </row>
    <row r="9" spans="1:12" ht="22.5" customHeight="1">
      <c r="A9" s="65"/>
      <c r="B9" s="247"/>
      <c r="C9" s="115" t="s">
        <v>15</v>
      </c>
      <c r="D9" s="249">
        <v>658</v>
      </c>
      <c r="E9" s="250"/>
      <c r="F9" s="251">
        <v>792</v>
      </c>
      <c r="G9" s="252"/>
      <c r="H9" s="249">
        <v>899</v>
      </c>
      <c r="I9" s="250"/>
      <c r="J9" s="251">
        <f t="shared" si="0"/>
        <v>1691</v>
      </c>
      <c r="K9" s="252"/>
      <c r="L9" s="81"/>
    </row>
    <row r="10" spans="1:12" ht="22.5" customHeight="1">
      <c r="A10" s="65"/>
      <c r="B10" s="247"/>
      <c r="C10" s="113" t="s">
        <v>27</v>
      </c>
      <c r="D10" s="88">
        <v>1675</v>
      </c>
      <c r="E10" s="88"/>
      <c r="F10" s="90">
        <v>1880</v>
      </c>
      <c r="G10" s="87"/>
      <c r="H10" s="90">
        <v>2206</v>
      </c>
      <c r="I10" s="86"/>
      <c r="J10" s="89">
        <f t="shared" si="0"/>
        <v>4086</v>
      </c>
      <c r="K10" s="91"/>
      <c r="L10" s="76"/>
    </row>
    <row r="11" spans="1:12" ht="22.5" customHeight="1">
      <c r="A11" s="65"/>
      <c r="B11" s="247"/>
      <c r="C11" s="113" t="s">
        <v>20</v>
      </c>
      <c r="D11" s="88">
        <v>1398</v>
      </c>
      <c r="E11" s="88"/>
      <c r="F11" s="90">
        <v>1462</v>
      </c>
      <c r="G11" s="87"/>
      <c r="H11" s="90">
        <v>1733</v>
      </c>
      <c r="I11" s="86"/>
      <c r="J11" s="89">
        <f t="shared" si="0"/>
        <v>3195</v>
      </c>
      <c r="K11" s="91"/>
      <c r="L11" s="76"/>
    </row>
    <row r="12" spans="1:12" ht="22.5" customHeight="1">
      <c r="A12" s="65"/>
      <c r="B12" s="247"/>
      <c r="C12" s="115" t="s">
        <v>16</v>
      </c>
      <c r="D12" s="249">
        <v>68</v>
      </c>
      <c r="E12" s="250"/>
      <c r="F12" s="251">
        <v>65</v>
      </c>
      <c r="G12" s="252"/>
      <c r="H12" s="249">
        <v>88</v>
      </c>
      <c r="I12" s="250"/>
      <c r="J12" s="251">
        <f t="shared" si="0"/>
        <v>153</v>
      </c>
      <c r="K12" s="252"/>
      <c r="L12" s="81"/>
    </row>
    <row r="13" spans="1:12" ht="22.5" customHeight="1">
      <c r="A13" s="65"/>
      <c r="B13" s="247"/>
      <c r="C13" s="114" t="s">
        <v>21</v>
      </c>
      <c r="D13" s="77">
        <v>605</v>
      </c>
      <c r="E13" s="77"/>
      <c r="F13" s="78">
        <v>655</v>
      </c>
      <c r="G13" s="79"/>
      <c r="H13" s="78">
        <v>769</v>
      </c>
      <c r="I13" s="71"/>
      <c r="J13" s="72">
        <f t="shared" si="0"/>
        <v>1424</v>
      </c>
      <c r="K13" s="80"/>
      <c r="L13" s="76"/>
    </row>
    <row r="14" spans="1:12" ht="22.5" customHeight="1">
      <c r="A14" s="65"/>
      <c r="B14" s="247"/>
      <c r="C14" s="114" t="s">
        <v>22</v>
      </c>
      <c r="D14" s="77">
        <v>977</v>
      </c>
      <c r="E14" s="77"/>
      <c r="F14" s="78">
        <v>1050</v>
      </c>
      <c r="G14" s="79"/>
      <c r="H14" s="78">
        <v>1219</v>
      </c>
      <c r="I14" s="71"/>
      <c r="J14" s="72">
        <f t="shared" si="0"/>
        <v>2269</v>
      </c>
      <c r="K14" s="80"/>
      <c r="L14" s="76"/>
    </row>
    <row r="15" spans="1:12" ht="22.5" customHeight="1">
      <c r="A15" s="65"/>
      <c r="B15" s="247"/>
      <c r="C15" s="114" t="s">
        <v>23</v>
      </c>
      <c r="D15" s="77">
        <v>304</v>
      </c>
      <c r="E15" s="77"/>
      <c r="F15" s="78">
        <v>399</v>
      </c>
      <c r="G15" s="79"/>
      <c r="H15" s="78">
        <v>474</v>
      </c>
      <c r="I15" s="71"/>
      <c r="J15" s="72">
        <f t="shared" si="0"/>
        <v>873</v>
      </c>
      <c r="K15" s="80"/>
      <c r="L15" s="76"/>
    </row>
    <row r="16" spans="1:12" ht="22.5" customHeight="1">
      <c r="A16" s="65"/>
      <c r="B16" s="247"/>
      <c r="C16" s="114" t="s">
        <v>24</v>
      </c>
      <c r="D16" s="77">
        <v>73</v>
      </c>
      <c r="E16" s="77"/>
      <c r="F16" s="78">
        <v>83</v>
      </c>
      <c r="G16" s="79"/>
      <c r="H16" s="78">
        <v>102</v>
      </c>
      <c r="I16" s="71"/>
      <c r="J16" s="72">
        <f t="shared" si="0"/>
        <v>185</v>
      </c>
      <c r="K16" s="80"/>
      <c r="L16" s="76"/>
    </row>
    <row r="17" spans="1:12" ht="22.5" customHeight="1">
      <c r="A17" s="65"/>
      <c r="B17" s="247"/>
      <c r="C17" s="114" t="s">
        <v>25</v>
      </c>
      <c r="D17" s="77">
        <v>5</v>
      </c>
      <c r="E17" s="77"/>
      <c r="F17" s="78">
        <v>2</v>
      </c>
      <c r="G17" s="79"/>
      <c r="H17" s="78">
        <v>5</v>
      </c>
      <c r="I17" s="71"/>
      <c r="J17" s="72">
        <f t="shared" si="0"/>
        <v>7</v>
      </c>
      <c r="K17" s="80"/>
      <c r="L17" s="76"/>
    </row>
    <row r="18" spans="1:12" ht="22.5" customHeight="1">
      <c r="A18" s="65"/>
      <c r="B18" s="247"/>
      <c r="C18" s="114" t="s">
        <v>26</v>
      </c>
      <c r="D18" s="77">
        <v>509</v>
      </c>
      <c r="E18" s="77"/>
      <c r="F18" s="78">
        <v>522</v>
      </c>
      <c r="G18" s="79"/>
      <c r="H18" s="78">
        <v>479</v>
      </c>
      <c r="I18" s="71"/>
      <c r="J18" s="78">
        <f t="shared" si="0"/>
        <v>1001</v>
      </c>
      <c r="K18" s="80"/>
      <c r="L18" s="76"/>
    </row>
    <row r="19" spans="1:12" ht="22.5" customHeight="1">
      <c r="A19" s="65"/>
      <c r="B19" s="248"/>
      <c r="C19" s="116" t="s">
        <v>60</v>
      </c>
      <c r="D19" s="95">
        <f>SUM(D6+D7+D10+D11+D13+D14+D15+D16+D17+D18)</f>
        <v>18533</v>
      </c>
      <c r="E19" s="95"/>
      <c r="F19" s="96">
        <f>SUM(F6+F7+F10+F11+F13+F14+F15+F16+F17+F18)</f>
        <v>18885</v>
      </c>
      <c r="G19" s="97"/>
      <c r="H19" s="96">
        <f>SUM(H6+H7+H10+H11+H13+H14+H15+H16+H17+H18)</f>
        <v>22318</v>
      </c>
      <c r="I19" s="98"/>
      <c r="J19" s="96">
        <f>SUM(J6+J7+J10+J11+J13+J14+J15+J16+J17+J18)</f>
        <v>41203</v>
      </c>
      <c r="K19" s="99"/>
      <c r="L19" s="76"/>
    </row>
    <row r="20" spans="1:12" ht="22.5" customHeight="1">
      <c r="A20" s="65"/>
      <c r="B20" s="241" t="s">
        <v>52</v>
      </c>
      <c r="C20" s="113" t="s">
        <v>57</v>
      </c>
      <c r="D20" s="92">
        <v>456</v>
      </c>
      <c r="E20" s="91"/>
      <c r="F20" s="92">
        <v>453</v>
      </c>
      <c r="G20" s="91"/>
      <c r="H20" s="92">
        <v>552</v>
      </c>
      <c r="I20" s="91"/>
      <c r="J20" s="90">
        <f>SUM(F20:I20)</f>
        <v>1005</v>
      </c>
      <c r="K20" s="91"/>
      <c r="L20" s="83"/>
    </row>
    <row r="21" spans="1:12" ht="22.5" customHeight="1">
      <c r="A21" s="65"/>
      <c r="B21" s="243"/>
      <c r="C21" s="116" t="s">
        <v>60</v>
      </c>
      <c r="D21" s="100">
        <f>D20</f>
        <v>456</v>
      </c>
      <c r="E21" s="99"/>
      <c r="F21" s="100">
        <f>F20</f>
        <v>453</v>
      </c>
      <c r="G21" s="99"/>
      <c r="H21" s="100">
        <f>H20</f>
        <v>552</v>
      </c>
      <c r="I21" s="99"/>
      <c r="J21" s="101">
        <f>SUM(F21:I21)</f>
        <v>1005</v>
      </c>
      <c r="K21" s="99"/>
      <c r="L21" s="83"/>
    </row>
    <row r="22" spans="1:12" ht="22.5" customHeight="1">
      <c r="A22" s="65"/>
      <c r="B22" s="241" t="s">
        <v>53</v>
      </c>
      <c r="C22" s="113" t="s">
        <v>59</v>
      </c>
      <c r="D22" s="92">
        <v>512</v>
      </c>
      <c r="E22" s="91"/>
      <c r="F22" s="92">
        <v>517</v>
      </c>
      <c r="G22" s="91"/>
      <c r="H22" s="92">
        <v>640</v>
      </c>
      <c r="I22" s="91"/>
      <c r="J22" s="90">
        <f>SUM(F22:I22)</f>
        <v>1157</v>
      </c>
      <c r="K22" s="91"/>
      <c r="L22" s="83"/>
    </row>
    <row r="23" spans="1:12" ht="22.5" customHeight="1">
      <c r="A23" s="65"/>
      <c r="B23" s="242"/>
      <c r="C23" s="113" t="s">
        <v>58</v>
      </c>
      <c r="D23" s="92">
        <v>859</v>
      </c>
      <c r="E23" s="91"/>
      <c r="F23" s="93">
        <v>915</v>
      </c>
      <c r="G23" s="91"/>
      <c r="H23" s="93">
        <v>1044</v>
      </c>
      <c r="I23" s="91"/>
      <c r="J23" s="90">
        <f>SUM(F23:I23)</f>
        <v>1959</v>
      </c>
      <c r="K23" s="91"/>
      <c r="L23" s="83"/>
    </row>
    <row r="24" spans="1:12" ht="22.5" customHeight="1">
      <c r="A24" s="65"/>
      <c r="B24" s="243"/>
      <c r="C24" s="116" t="s">
        <v>60</v>
      </c>
      <c r="D24" s="100">
        <f>D22+D23</f>
        <v>1371</v>
      </c>
      <c r="E24" s="99"/>
      <c r="F24" s="100">
        <f>F22+F23</f>
        <v>1432</v>
      </c>
      <c r="G24" s="99"/>
      <c r="H24" s="100">
        <f>H22+H23</f>
        <v>1684</v>
      </c>
      <c r="I24" s="99"/>
      <c r="J24" s="96">
        <f>F24+H24</f>
        <v>3116</v>
      </c>
      <c r="K24" s="99"/>
      <c r="L24" s="83"/>
    </row>
    <row r="25" spans="1:12" ht="22.5" customHeight="1">
      <c r="A25" s="65"/>
      <c r="B25" s="241" t="s">
        <v>54</v>
      </c>
      <c r="C25" s="113" t="s">
        <v>62</v>
      </c>
      <c r="D25" s="92">
        <v>486</v>
      </c>
      <c r="E25" s="91"/>
      <c r="F25" s="92">
        <v>507</v>
      </c>
      <c r="G25" s="91"/>
      <c r="H25" s="92">
        <v>586</v>
      </c>
      <c r="I25" s="91"/>
      <c r="J25" s="94">
        <f>SUM(F25:I25)</f>
        <v>1093</v>
      </c>
      <c r="K25" s="91"/>
      <c r="L25" s="83"/>
    </row>
    <row r="26" spans="1:12" ht="22.5" customHeight="1">
      <c r="A26" s="65"/>
      <c r="B26" s="242"/>
      <c r="C26" s="113" t="s">
        <v>63</v>
      </c>
      <c r="D26" s="92">
        <v>314</v>
      </c>
      <c r="E26" s="91"/>
      <c r="F26" s="92">
        <v>354</v>
      </c>
      <c r="G26" s="91"/>
      <c r="H26" s="92">
        <v>364</v>
      </c>
      <c r="I26" s="91"/>
      <c r="J26" s="90">
        <f>SUM(F26:I26)</f>
        <v>718</v>
      </c>
      <c r="K26" s="91"/>
      <c r="L26" s="83"/>
    </row>
    <row r="27" spans="1:12" ht="22.5" customHeight="1">
      <c r="A27" s="65"/>
      <c r="B27" s="243"/>
      <c r="C27" s="116" t="s">
        <v>60</v>
      </c>
      <c r="D27" s="100">
        <f>D25+D26</f>
        <v>800</v>
      </c>
      <c r="E27" s="99"/>
      <c r="F27" s="100">
        <f>F25+F26</f>
        <v>861</v>
      </c>
      <c r="G27" s="99"/>
      <c r="H27" s="100">
        <f>H25+H26</f>
        <v>950</v>
      </c>
      <c r="I27" s="99"/>
      <c r="J27" s="96">
        <f>F27+H27</f>
        <v>1811</v>
      </c>
      <c r="K27" s="99"/>
      <c r="L27" s="83"/>
    </row>
    <row r="28" spans="1:12" ht="22.5" customHeight="1">
      <c r="A28" s="65"/>
      <c r="B28" s="241" t="s">
        <v>71</v>
      </c>
      <c r="C28" s="113" t="s">
        <v>64</v>
      </c>
      <c r="D28" s="92">
        <v>1146</v>
      </c>
      <c r="E28" s="91"/>
      <c r="F28" s="92">
        <v>1139</v>
      </c>
      <c r="G28" s="91"/>
      <c r="H28" s="92">
        <v>1347</v>
      </c>
      <c r="I28" s="91"/>
      <c r="J28" s="94">
        <f>SUM(F28:I28)</f>
        <v>2486</v>
      </c>
      <c r="K28" s="91"/>
      <c r="L28" s="83"/>
    </row>
    <row r="29" spans="1:12" ht="22.5" customHeight="1">
      <c r="A29" s="65"/>
      <c r="B29" s="242"/>
      <c r="C29" s="113" t="s">
        <v>65</v>
      </c>
      <c r="D29" s="92">
        <v>297</v>
      </c>
      <c r="E29" s="91"/>
      <c r="F29" s="92">
        <v>317</v>
      </c>
      <c r="G29" s="91"/>
      <c r="H29" s="92">
        <v>349</v>
      </c>
      <c r="I29" s="91"/>
      <c r="J29" s="90">
        <f>SUM(F29:I29)</f>
        <v>666</v>
      </c>
      <c r="K29" s="91"/>
      <c r="L29" s="83"/>
    </row>
    <row r="30" spans="1:12" ht="22.5" customHeight="1">
      <c r="A30" s="65"/>
      <c r="B30" s="243"/>
      <c r="C30" s="116" t="s">
        <v>60</v>
      </c>
      <c r="D30" s="100">
        <f>D28+D29</f>
        <v>1443</v>
      </c>
      <c r="E30" s="99"/>
      <c r="F30" s="100">
        <f>F28+F29</f>
        <v>1456</v>
      </c>
      <c r="G30" s="99"/>
      <c r="H30" s="100">
        <f>H28+H29</f>
        <v>1696</v>
      </c>
      <c r="I30" s="99"/>
      <c r="J30" s="96">
        <f>F30+H30</f>
        <v>3152</v>
      </c>
      <c r="K30" s="99"/>
      <c r="L30" s="83"/>
    </row>
    <row r="31" spans="1:12" ht="22.5" customHeight="1">
      <c r="A31" s="65"/>
      <c r="B31" s="241" t="s">
        <v>55</v>
      </c>
      <c r="C31" s="113" t="s">
        <v>66</v>
      </c>
      <c r="D31" s="92">
        <v>467</v>
      </c>
      <c r="E31" s="91"/>
      <c r="F31" s="92">
        <v>492</v>
      </c>
      <c r="G31" s="91"/>
      <c r="H31" s="92">
        <v>612</v>
      </c>
      <c r="I31" s="91"/>
      <c r="J31" s="94">
        <f>SUM(F31:I31)</f>
        <v>1104</v>
      </c>
      <c r="K31" s="91"/>
      <c r="L31" s="83"/>
    </row>
    <row r="32" spans="1:12" ht="22.5" customHeight="1">
      <c r="A32" s="65"/>
      <c r="B32" s="242"/>
      <c r="C32" s="113" t="s">
        <v>68</v>
      </c>
      <c r="D32" s="92">
        <v>320</v>
      </c>
      <c r="E32" s="91"/>
      <c r="F32" s="92">
        <v>375</v>
      </c>
      <c r="G32" s="91"/>
      <c r="H32" s="92">
        <v>427</v>
      </c>
      <c r="I32" s="91"/>
      <c r="J32" s="90">
        <f>SUM(F32:I32)</f>
        <v>802</v>
      </c>
      <c r="K32" s="91"/>
      <c r="L32" s="83"/>
    </row>
    <row r="33" spans="1:12" ht="22.5" customHeight="1">
      <c r="A33" s="65"/>
      <c r="B33" s="243"/>
      <c r="C33" s="116" t="s">
        <v>60</v>
      </c>
      <c r="D33" s="100">
        <f>D31+D32</f>
        <v>787</v>
      </c>
      <c r="E33" s="99"/>
      <c r="F33" s="100">
        <f>F31+F32</f>
        <v>867</v>
      </c>
      <c r="G33" s="99"/>
      <c r="H33" s="100">
        <f>H31+H32</f>
        <v>1039</v>
      </c>
      <c r="I33" s="99"/>
      <c r="J33" s="96">
        <f>F33+H33</f>
        <v>1906</v>
      </c>
      <c r="K33" s="99"/>
      <c r="L33" s="83"/>
    </row>
    <row r="34" spans="1:12" ht="22.5" customHeight="1">
      <c r="A34" s="65"/>
      <c r="B34" s="241" t="s">
        <v>56</v>
      </c>
      <c r="C34" s="113" t="s">
        <v>67</v>
      </c>
      <c r="D34" s="92">
        <v>478</v>
      </c>
      <c r="E34" s="91"/>
      <c r="F34" s="92">
        <v>534</v>
      </c>
      <c r="G34" s="91"/>
      <c r="H34" s="92">
        <v>610</v>
      </c>
      <c r="I34" s="91"/>
      <c r="J34" s="94">
        <f>SUM(F34:I34)</f>
        <v>1144</v>
      </c>
      <c r="K34" s="91"/>
      <c r="L34" s="83"/>
    </row>
    <row r="35" spans="1:12" ht="22.5" customHeight="1">
      <c r="A35" s="65"/>
      <c r="B35" s="242"/>
      <c r="C35" s="113" t="s">
        <v>69</v>
      </c>
      <c r="D35" s="92">
        <v>416</v>
      </c>
      <c r="E35" s="91"/>
      <c r="F35" s="92">
        <v>445</v>
      </c>
      <c r="G35" s="91"/>
      <c r="H35" s="92">
        <v>554</v>
      </c>
      <c r="I35" s="91"/>
      <c r="J35" s="90">
        <f>SUM(F35:I35)</f>
        <v>999</v>
      </c>
      <c r="K35" s="91"/>
      <c r="L35" s="83"/>
    </row>
    <row r="36" spans="1:12" ht="22.5" customHeight="1">
      <c r="A36" s="65"/>
      <c r="B36" s="243"/>
      <c r="C36" s="116" t="s">
        <v>60</v>
      </c>
      <c r="D36" s="100">
        <f>D34+D35</f>
        <v>894</v>
      </c>
      <c r="E36" s="99"/>
      <c r="F36" s="100">
        <f>F34+F35</f>
        <v>979</v>
      </c>
      <c r="G36" s="99"/>
      <c r="H36" s="100">
        <f>H34+H35</f>
        <v>1164</v>
      </c>
      <c r="I36" s="99"/>
      <c r="J36" s="96">
        <f>F36+H36</f>
        <v>2143</v>
      </c>
      <c r="K36" s="99"/>
      <c r="L36" s="83"/>
    </row>
    <row r="37" spans="1:12" ht="33" customHeight="1">
      <c r="A37" s="65"/>
      <c r="B37" s="244" t="s">
        <v>61</v>
      </c>
      <c r="C37" s="245"/>
      <c r="D37" s="239">
        <f>D19+D21+D24+D27+D30+D33+D36</f>
        <v>24284</v>
      </c>
      <c r="E37" s="240"/>
      <c r="F37" s="239">
        <f>F19+F21+F24+F27+F30+F33+F36</f>
        <v>24933</v>
      </c>
      <c r="G37" s="240"/>
      <c r="H37" s="239">
        <f>H19+H21+H24+H27+H30+H33+H36</f>
        <v>29403</v>
      </c>
      <c r="I37" s="240"/>
      <c r="J37" s="239">
        <f>J19+J21+J24+J27+J30+J33+J36</f>
        <v>54336</v>
      </c>
      <c r="K37" s="240"/>
      <c r="L37" s="83"/>
    </row>
    <row r="38" spans="1:12" ht="22.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2:10" ht="22.5" customHeight="1">
      <c r="B39" s="85"/>
      <c r="C39" s="85"/>
      <c r="I39" s="82"/>
      <c r="J39" s="82"/>
    </row>
  </sheetData>
  <sheetProtection/>
  <mergeCells count="32">
    <mergeCell ref="C1:J1"/>
    <mergeCell ref="C2:K2"/>
    <mergeCell ref="C3:K3"/>
    <mergeCell ref="B5:C5"/>
    <mergeCell ref="D5:E5"/>
    <mergeCell ref="F5:G5"/>
    <mergeCell ref="H5:I5"/>
    <mergeCell ref="J5:K5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B20:B21"/>
    <mergeCell ref="B22:B24"/>
    <mergeCell ref="B25:B27"/>
    <mergeCell ref="B6:B19"/>
    <mergeCell ref="D8:E8"/>
    <mergeCell ref="F8:G8"/>
    <mergeCell ref="H37:I37"/>
    <mergeCell ref="J37:K37"/>
    <mergeCell ref="B28:B30"/>
    <mergeCell ref="B31:B33"/>
    <mergeCell ref="B34:B36"/>
    <mergeCell ref="B37:C37"/>
    <mergeCell ref="D37:E37"/>
    <mergeCell ref="F37:G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3">
      <selection activeCell="C25" sqref="C25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10"/>
      <c r="B1" s="267" t="s">
        <v>49</v>
      </c>
      <c r="C1" s="267"/>
      <c r="D1" s="267"/>
      <c r="E1" s="267"/>
      <c r="F1" s="267"/>
      <c r="G1" s="267"/>
      <c r="H1" s="267"/>
      <c r="I1" s="13"/>
      <c r="J1" s="10"/>
      <c r="K1" s="14"/>
      <c r="L1" s="14"/>
      <c r="M1" s="15"/>
      <c r="N1" s="10"/>
    </row>
    <row r="2" spans="1:14" ht="11.25" customHeight="1">
      <c r="A2" s="10"/>
      <c r="B2" s="266"/>
      <c r="C2" s="266"/>
      <c r="D2" s="266"/>
      <c r="E2" s="266"/>
      <c r="F2" s="266"/>
      <c r="G2" s="266"/>
      <c r="H2" s="266"/>
      <c r="I2" s="11"/>
      <c r="J2" s="10"/>
      <c r="K2" s="14"/>
      <c r="L2" s="14"/>
      <c r="M2" s="15"/>
      <c r="N2" s="10"/>
    </row>
    <row r="3" spans="1:14" ht="22.5" customHeight="1">
      <c r="A3" s="16"/>
      <c r="B3" s="266" t="s">
        <v>0</v>
      </c>
      <c r="C3" s="266"/>
      <c r="D3" s="266"/>
      <c r="E3" s="266"/>
      <c r="F3" s="266"/>
      <c r="G3" s="266"/>
      <c r="H3" s="266"/>
      <c r="I3" s="11"/>
      <c r="J3" s="102" t="s">
        <v>28</v>
      </c>
      <c r="K3" s="103" t="s">
        <v>2</v>
      </c>
      <c r="L3" s="103" t="s">
        <v>3</v>
      </c>
      <c r="M3" s="104" t="s">
        <v>1</v>
      </c>
      <c r="N3" s="10"/>
    </row>
    <row r="4" spans="1:14" ht="22.5" customHeight="1">
      <c r="A4" s="17"/>
      <c r="B4" s="266" t="s">
        <v>82</v>
      </c>
      <c r="C4" s="266"/>
      <c r="D4" s="266"/>
      <c r="E4" s="266"/>
      <c r="F4" s="266"/>
      <c r="G4" s="266"/>
      <c r="H4" s="266"/>
      <c r="I4" s="17"/>
      <c r="J4" s="109" t="s">
        <v>74</v>
      </c>
      <c r="K4" s="44">
        <v>0</v>
      </c>
      <c r="L4" s="44">
        <v>3</v>
      </c>
      <c r="M4" s="60">
        <f>SUM(K4+L4)</f>
        <v>3</v>
      </c>
      <c r="N4" s="10"/>
    </row>
    <row r="5" spans="1:14" ht="22.5" customHeight="1">
      <c r="A5" s="17"/>
      <c r="B5" s="42"/>
      <c r="C5" s="268" t="s">
        <v>4</v>
      </c>
      <c r="D5" s="268"/>
      <c r="E5" s="269" t="s">
        <v>6</v>
      </c>
      <c r="F5" s="269"/>
      <c r="G5" s="261" t="s">
        <v>9</v>
      </c>
      <c r="H5" s="261"/>
      <c r="I5" s="19"/>
      <c r="J5" s="109" t="s">
        <v>73</v>
      </c>
      <c r="K5" s="44">
        <v>6</v>
      </c>
      <c r="L5" s="44">
        <v>40</v>
      </c>
      <c r="M5" s="60">
        <f aca="true" t="shared" si="0" ref="M5:M21">SUM(K5+L5)</f>
        <v>46</v>
      </c>
      <c r="N5" s="10"/>
    </row>
    <row r="6" spans="1:14" ht="22.5" customHeight="1">
      <c r="A6" s="17"/>
      <c r="B6" s="105" t="s">
        <v>11</v>
      </c>
      <c r="C6" s="262" t="s">
        <v>5</v>
      </c>
      <c r="D6" s="262"/>
      <c r="E6" s="263" t="s">
        <v>7</v>
      </c>
      <c r="F6" s="263"/>
      <c r="G6" s="264" t="s">
        <v>10</v>
      </c>
      <c r="H6" s="264"/>
      <c r="I6" s="19"/>
      <c r="J6" s="109" t="s">
        <v>29</v>
      </c>
      <c r="K6" s="44">
        <v>30</v>
      </c>
      <c r="L6" s="44">
        <v>190</v>
      </c>
      <c r="M6" s="60">
        <f t="shared" si="0"/>
        <v>220</v>
      </c>
      <c r="N6" s="10"/>
    </row>
    <row r="7" spans="1:14" ht="22.5" customHeight="1">
      <c r="A7" s="17"/>
      <c r="B7" s="43"/>
      <c r="C7" s="24" t="s">
        <v>8</v>
      </c>
      <c r="D7" s="25" t="s">
        <v>14</v>
      </c>
      <c r="E7" s="46" t="s">
        <v>8</v>
      </c>
      <c r="F7" s="47" t="s">
        <v>14</v>
      </c>
      <c r="G7" s="35" t="s">
        <v>8</v>
      </c>
      <c r="H7" s="36" t="s">
        <v>14</v>
      </c>
      <c r="I7" s="20"/>
      <c r="J7" s="109" t="s">
        <v>30</v>
      </c>
      <c r="K7" s="44">
        <v>194</v>
      </c>
      <c r="L7" s="44">
        <v>650</v>
      </c>
      <c r="M7" s="60">
        <f t="shared" si="0"/>
        <v>844</v>
      </c>
      <c r="N7" s="10"/>
    </row>
    <row r="8" spans="1:14" ht="22.5" customHeight="1">
      <c r="A8" s="17"/>
      <c r="B8" s="117" t="s">
        <v>13</v>
      </c>
      <c r="C8" s="26"/>
      <c r="D8" s="27"/>
      <c r="E8" s="48"/>
      <c r="F8" s="48"/>
      <c r="G8" s="37"/>
      <c r="H8" s="38"/>
      <c r="I8" s="7"/>
      <c r="J8" s="109" t="s">
        <v>31</v>
      </c>
      <c r="K8" s="44">
        <v>586</v>
      </c>
      <c r="L8" s="44">
        <v>1428</v>
      </c>
      <c r="M8" s="60">
        <f t="shared" si="0"/>
        <v>2014</v>
      </c>
      <c r="N8" s="10"/>
    </row>
    <row r="9" spans="1:14" ht="22.5" customHeight="1">
      <c r="A9" s="17"/>
      <c r="B9" s="106">
        <f>C9+E9+G9</f>
        <v>24933</v>
      </c>
      <c r="C9" s="28">
        <v>2863</v>
      </c>
      <c r="D9" s="54">
        <f>SUM(C9/B9)</f>
        <v>0.11482773833874785</v>
      </c>
      <c r="E9" s="49">
        <v>14786</v>
      </c>
      <c r="F9" s="55">
        <f>SUM(E9/B9)</f>
        <v>0.5930293185737777</v>
      </c>
      <c r="G9" s="2">
        <v>7284</v>
      </c>
      <c r="H9" s="56">
        <f>SUM(G9/B9)</f>
        <v>0.2921429430874744</v>
      </c>
      <c r="I9" s="7"/>
      <c r="J9" s="109" t="s">
        <v>32</v>
      </c>
      <c r="K9" s="44">
        <v>1251</v>
      </c>
      <c r="L9" s="44">
        <v>2081</v>
      </c>
      <c r="M9" s="60">
        <f t="shared" si="0"/>
        <v>3332</v>
      </c>
      <c r="N9" s="10"/>
    </row>
    <row r="10" spans="1:14" ht="22.5" customHeight="1">
      <c r="A10" s="17"/>
      <c r="B10" s="118"/>
      <c r="C10" s="29"/>
      <c r="D10" s="30"/>
      <c r="E10" s="50"/>
      <c r="F10" s="50"/>
      <c r="G10" s="3"/>
      <c r="H10" s="3"/>
      <c r="I10" s="21"/>
      <c r="J10" s="109" t="s">
        <v>33</v>
      </c>
      <c r="K10" s="44">
        <v>1720</v>
      </c>
      <c r="L10" s="44">
        <v>2433</v>
      </c>
      <c r="M10" s="60">
        <f t="shared" si="0"/>
        <v>4153</v>
      </c>
      <c r="N10" s="10"/>
    </row>
    <row r="11" spans="1:14" ht="22.5" customHeight="1">
      <c r="A11" s="17"/>
      <c r="B11" s="106" t="s">
        <v>50</v>
      </c>
      <c r="C11" s="31"/>
      <c r="D11" s="32"/>
      <c r="E11" s="51"/>
      <c r="F11" s="51"/>
      <c r="G11" s="39"/>
      <c r="H11" s="1"/>
      <c r="I11" s="7"/>
      <c r="J11" s="109" t="s">
        <v>34</v>
      </c>
      <c r="K11" s="44">
        <v>1767</v>
      </c>
      <c r="L11" s="44">
        <v>2388</v>
      </c>
      <c r="M11" s="60">
        <f t="shared" si="0"/>
        <v>4155</v>
      </c>
      <c r="N11" s="10"/>
    </row>
    <row r="12" spans="1:14" ht="22.5" customHeight="1">
      <c r="A12" s="17"/>
      <c r="B12" s="106">
        <f>C12+E12+G12</f>
        <v>29403</v>
      </c>
      <c r="C12" s="28">
        <v>2782</v>
      </c>
      <c r="D12" s="54">
        <f>SUM(C12/B12)</f>
        <v>0.09461619562629664</v>
      </c>
      <c r="E12" s="49">
        <v>15247</v>
      </c>
      <c r="F12" s="55">
        <f>SUM(E12/B12)</f>
        <v>0.5185525286535387</v>
      </c>
      <c r="G12" s="40">
        <v>11374</v>
      </c>
      <c r="H12" s="56">
        <f>SUM(G12/B12)</f>
        <v>0.3868312757201646</v>
      </c>
      <c r="I12" s="7"/>
      <c r="J12" s="109" t="s">
        <v>35</v>
      </c>
      <c r="K12" s="44">
        <v>1730</v>
      </c>
      <c r="L12" s="44">
        <v>2161</v>
      </c>
      <c r="M12" s="60">
        <f t="shared" si="0"/>
        <v>3891</v>
      </c>
      <c r="N12" s="10"/>
    </row>
    <row r="13" spans="1:14" ht="22.5" customHeight="1">
      <c r="A13" s="17"/>
      <c r="B13" s="118"/>
      <c r="C13" s="29"/>
      <c r="D13" s="30"/>
      <c r="E13" s="50"/>
      <c r="F13" s="50"/>
      <c r="G13" s="3"/>
      <c r="H13" s="3"/>
      <c r="I13" s="21"/>
      <c r="J13" s="110" t="s">
        <v>36</v>
      </c>
      <c r="K13" s="45">
        <v>2688</v>
      </c>
      <c r="L13" s="45">
        <v>2851</v>
      </c>
      <c r="M13" s="61">
        <f t="shared" si="0"/>
        <v>5539</v>
      </c>
      <c r="N13" s="10"/>
    </row>
    <row r="14" spans="1:14" ht="22.5" customHeight="1">
      <c r="A14" s="17"/>
      <c r="B14" s="117" t="s">
        <v>12</v>
      </c>
      <c r="C14" s="26"/>
      <c r="D14" s="27"/>
      <c r="E14" s="48"/>
      <c r="F14" s="48"/>
      <c r="G14" s="37"/>
      <c r="H14" s="38"/>
      <c r="I14" s="7"/>
      <c r="J14" s="110" t="s">
        <v>37</v>
      </c>
      <c r="K14" s="45">
        <v>2163</v>
      </c>
      <c r="L14" s="45">
        <v>2242</v>
      </c>
      <c r="M14" s="61">
        <f t="shared" si="0"/>
        <v>4405</v>
      </c>
      <c r="N14" s="10"/>
    </row>
    <row r="15" spans="1:14" ht="22.5" customHeight="1">
      <c r="A15" s="17"/>
      <c r="B15" s="107">
        <f>C15+E15+G15</f>
        <v>54336</v>
      </c>
      <c r="C15" s="28">
        <f>SUM(C9:C13)</f>
        <v>5645</v>
      </c>
      <c r="D15" s="57">
        <f>SUM(C15/B15)</f>
        <v>0.10389060659599529</v>
      </c>
      <c r="E15" s="52">
        <f>SUM(E9:E13)</f>
        <v>30033</v>
      </c>
      <c r="F15" s="58">
        <f>SUM(E15/B15)</f>
        <v>0.5527274734982333</v>
      </c>
      <c r="G15" s="4">
        <f>SUM(G9:G13)</f>
        <v>18658</v>
      </c>
      <c r="H15" s="59">
        <f>SUM(G15/B15)</f>
        <v>0.3433819199057715</v>
      </c>
      <c r="I15" s="21"/>
      <c r="J15" s="110" t="s">
        <v>38</v>
      </c>
      <c r="K15" s="45">
        <v>1621</v>
      </c>
      <c r="L15" s="45">
        <v>1638</v>
      </c>
      <c r="M15" s="61">
        <f t="shared" si="0"/>
        <v>3259</v>
      </c>
      <c r="N15" s="10"/>
    </row>
    <row r="16" spans="1:14" ht="22.5" customHeight="1">
      <c r="A16" s="10"/>
      <c r="B16" s="119"/>
      <c r="C16" s="33"/>
      <c r="D16" s="34"/>
      <c r="E16" s="53"/>
      <c r="F16" s="53"/>
      <c r="G16" s="5"/>
      <c r="H16" s="41"/>
      <c r="I16" s="22"/>
      <c r="J16" s="110" t="s">
        <v>39</v>
      </c>
      <c r="K16" s="45">
        <v>1299</v>
      </c>
      <c r="L16" s="45">
        <v>1424</v>
      </c>
      <c r="M16" s="61">
        <f t="shared" si="0"/>
        <v>2723</v>
      </c>
      <c r="N16" s="10"/>
    </row>
    <row r="17" spans="1:14" ht="22.5" customHeight="1">
      <c r="A17" s="9"/>
      <c r="B17" s="12"/>
      <c r="C17" s="12"/>
      <c r="D17" s="9"/>
      <c r="E17" s="12"/>
      <c r="F17" s="12"/>
      <c r="G17" s="12"/>
      <c r="H17" s="9"/>
      <c r="I17" s="9"/>
      <c r="J17" s="110" t="s">
        <v>40</v>
      </c>
      <c r="K17" s="45">
        <v>1301</v>
      </c>
      <c r="L17" s="45">
        <v>1368</v>
      </c>
      <c r="M17" s="61">
        <f t="shared" si="0"/>
        <v>2669</v>
      </c>
      <c r="N17" s="9"/>
    </row>
    <row r="18" spans="1:14" ht="22.5" customHeight="1">
      <c r="A18" s="9"/>
      <c r="B18" s="12"/>
      <c r="C18" s="12"/>
      <c r="D18" s="9"/>
      <c r="E18" s="12"/>
      <c r="F18" s="12"/>
      <c r="G18" s="265"/>
      <c r="H18" s="265"/>
      <c r="I18" s="9"/>
      <c r="J18" s="110" t="s">
        <v>41</v>
      </c>
      <c r="K18" s="45">
        <v>1487</v>
      </c>
      <c r="L18" s="45">
        <v>1426</v>
      </c>
      <c r="M18" s="61">
        <f t="shared" si="0"/>
        <v>2913</v>
      </c>
      <c r="N18" s="9"/>
    </row>
    <row r="19" spans="1:14" ht="22.5" customHeight="1">
      <c r="A19" s="9"/>
      <c r="B19" s="12"/>
      <c r="C19" s="12"/>
      <c r="D19" s="9"/>
      <c r="E19" s="12"/>
      <c r="F19" s="12"/>
      <c r="G19" s="12"/>
      <c r="H19" s="9"/>
      <c r="I19" s="9"/>
      <c r="J19" s="110" t="s">
        <v>42</v>
      </c>
      <c r="K19" s="45">
        <v>1213</v>
      </c>
      <c r="L19" s="45">
        <v>1198</v>
      </c>
      <c r="M19" s="61">
        <f t="shared" si="0"/>
        <v>2411</v>
      </c>
      <c r="N19" s="9"/>
    </row>
    <row r="20" spans="1:14" ht="22.5" customHeight="1">
      <c r="A20" s="9"/>
      <c r="B20" s="12"/>
      <c r="C20" s="12"/>
      <c r="D20" s="9"/>
      <c r="E20" s="12"/>
      <c r="F20" s="12"/>
      <c r="G20" s="12"/>
      <c r="H20" s="9"/>
      <c r="I20" s="9"/>
      <c r="J20" s="110" t="s">
        <v>43</v>
      </c>
      <c r="K20" s="45">
        <v>986</v>
      </c>
      <c r="L20" s="45">
        <v>1003</v>
      </c>
      <c r="M20" s="61">
        <f t="shared" si="0"/>
        <v>1989</v>
      </c>
      <c r="N20" s="9"/>
    </row>
    <row r="21" spans="1:14" ht="22.5" customHeight="1">
      <c r="A21" s="9"/>
      <c r="B21" s="12"/>
      <c r="C21" s="12"/>
      <c r="D21" s="9"/>
      <c r="E21" s="12"/>
      <c r="F21" s="12"/>
      <c r="G21" s="12"/>
      <c r="H21" s="9"/>
      <c r="I21" s="9"/>
      <c r="J21" s="110" t="s">
        <v>44</v>
      </c>
      <c r="K21" s="45">
        <v>867</v>
      </c>
      <c r="L21" s="45">
        <v>952</v>
      </c>
      <c r="M21" s="61">
        <f t="shared" si="0"/>
        <v>1819</v>
      </c>
      <c r="N21" s="9"/>
    </row>
    <row r="22" spans="1:14" ht="22.5" customHeight="1">
      <c r="A22" s="9"/>
      <c r="B22" s="12"/>
      <c r="C22" s="12"/>
      <c r="D22" s="9"/>
      <c r="E22" s="12"/>
      <c r="F22" s="12"/>
      <c r="G22" s="12"/>
      <c r="H22" s="9"/>
      <c r="I22" s="9"/>
      <c r="J22" s="110" t="s">
        <v>45</v>
      </c>
      <c r="K22" s="45">
        <v>1161</v>
      </c>
      <c r="L22" s="45">
        <v>1145</v>
      </c>
      <c r="M22" s="61">
        <f>SUM(K22:L22)</f>
        <v>2306</v>
      </c>
      <c r="N22" s="9"/>
    </row>
    <row r="23" spans="1:14" ht="22.5" customHeight="1">
      <c r="A23" s="9"/>
      <c r="B23" s="12"/>
      <c r="C23" s="12"/>
      <c r="D23" s="9"/>
      <c r="E23" s="12"/>
      <c r="F23" s="12"/>
      <c r="G23" s="12"/>
      <c r="H23" s="9"/>
      <c r="I23" s="9"/>
      <c r="J23" s="111" t="s">
        <v>72</v>
      </c>
      <c r="K23" s="62">
        <v>1073</v>
      </c>
      <c r="L23" s="62">
        <v>1062</v>
      </c>
      <c r="M23" s="63">
        <f>SUM(K23:L23)</f>
        <v>2135</v>
      </c>
      <c r="N23" s="9"/>
    </row>
    <row r="24" spans="1:14" ht="22.5" customHeight="1">
      <c r="A24" s="9"/>
      <c r="B24" s="12"/>
      <c r="C24" s="12"/>
      <c r="D24" s="9"/>
      <c r="E24" s="12"/>
      <c r="F24" s="12"/>
      <c r="G24" s="12"/>
      <c r="H24" s="9"/>
      <c r="I24" s="9"/>
      <c r="J24" s="111" t="s">
        <v>46</v>
      </c>
      <c r="K24" s="62">
        <v>960</v>
      </c>
      <c r="L24" s="62">
        <v>919</v>
      </c>
      <c r="M24" s="63">
        <f>SUM(K24+L24)</f>
        <v>1879</v>
      </c>
      <c r="N24" s="9"/>
    </row>
    <row r="25" spans="1:14" ht="22.5" customHeight="1">
      <c r="A25" s="9"/>
      <c r="B25" s="12"/>
      <c r="C25" s="12"/>
      <c r="D25" s="9"/>
      <c r="E25" s="12"/>
      <c r="F25" s="12"/>
      <c r="G25" s="12"/>
      <c r="H25" s="9"/>
      <c r="I25" s="9"/>
      <c r="J25" s="111" t="s">
        <v>47</v>
      </c>
      <c r="K25" s="62">
        <v>830</v>
      </c>
      <c r="L25" s="62">
        <v>801</v>
      </c>
      <c r="M25" s="63">
        <f>SUM(K25+L25)</f>
        <v>1631</v>
      </c>
      <c r="N25" s="9"/>
    </row>
    <row r="26" spans="1:14" ht="22.5" customHeight="1">
      <c r="A26" s="9"/>
      <c r="B26" s="12"/>
      <c r="C26" s="12"/>
      <c r="D26" s="9"/>
      <c r="E26" s="12"/>
      <c r="F26" s="12"/>
      <c r="G26" s="12"/>
      <c r="H26" s="9"/>
      <c r="I26" s="9"/>
      <c r="J26" s="112" t="s">
        <v>48</v>
      </c>
      <c r="K26" s="108">
        <f>SUM(K4:K25)</f>
        <v>24933</v>
      </c>
      <c r="L26" s="108">
        <f>SUM(L4:L25)</f>
        <v>29403</v>
      </c>
      <c r="M26" s="108">
        <f>SUM(M4:M25)</f>
        <v>54336</v>
      </c>
      <c r="N26" s="9"/>
    </row>
    <row r="27" spans="1:14" ht="13.5">
      <c r="A27" s="9"/>
      <c r="B27" s="12"/>
      <c r="C27" s="12"/>
      <c r="D27" s="9"/>
      <c r="E27" s="12"/>
      <c r="F27" s="12"/>
      <c r="G27" s="12"/>
      <c r="H27" s="9"/>
      <c r="I27" s="9"/>
      <c r="J27" s="9"/>
      <c r="K27" s="12"/>
      <c r="L27" s="12"/>
      <c r="M27" s="23"/>
      <c r="N27" s="9"/>
    </row>
  </sheetData>
  <sheetProtection/>
  <mergeCells count="11">
    <mergeCell ref="B1:H1"/>
    <mergeCell ref="B2:H2"/>
    <mergeCell ref="B3:H3"/>
    <mergeCell ref="C5:D5"/>
    <mergeCell ref="E5:F5"/>
    <mergeCell ref="G5:H5"/>
    <mergeCell ref="B4:H4"/>
    <mergeCell ref="C6:D6"/>
    <mergeCell ref="E6:F6"/>
    <mergeCell ref="G6:H6"/>
    <mergeCell ref="G18:H18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O21" sqref="O21"/>
      <selection pane="bottomLeft" activeCell="A18" sqref="A18"/>
    </sheetView>
  </sheetViews>
  <sheetFormatPr defaultColWidth="9.00390625" defaultRowHeight="22.5" customHeight="1"/>
  <cols>
    <col min="1" max="1" width="4.625" style="82" customWidth="1"/>
    <col min="2" max="2" width="12.125" style="82" customWidth="1"/>
    <col min="3" max="3" width="13.875" style="84" customWidth="1"/>
    <col min="4" max="4" width="10.625" style="85" customWidth="1"/>
    <col min="5" max="5" width="4.625" style="85" customWidth="1"/>
    <col min="6" max="6" width="10.625" style="85" customWidth="1"/>
    <col min="7" max="7" width="4.625" style="85" customWidth="1"/>
    <col min="8" max="8" width="10.625" style="85" customWidth="1"/>
    <col min="9" max="9" width="4.625" style="85" customWidth="1"/>
    <col min="10" max="10" width="10.375" style="85" customWidth="1"/>
    <col min="11" max="11" width="5.625" style="82" customWidth="1"/>
    <col min="12" max="12" width="4.625" style="82" customWidth="1"/>
    <col min="13" max="13" width="8.625" style="82" customWidth="1"/>
    <col min="14" max="14" width="7.625" style="82" customWidth="1"/>
    <col min="15" max="16384" width="9.00390625" style="82" customWidth="1"/>
  </cols>
  <sheetData>
    <row r="1" spans="1:12" ht="22.5" customHeight="1">
      <c r="A1" s="65"/>
      <c r="B1" s="65"/>
      <c r="C1" s="253" t="s">
        <v>86</v>
      </c>
      <c r="D1" s="253"/>
      <c r="E1" s="253"/>
      <c r="F1" s="253"/>
      <c r="G1" s="253"/>
      <c r="H1" s="253"/>
      <c r="I1" s="253"/>
      <c r="J1" s="253"/>
      <c r="K1" s="65"/>
      <c r="L1" s="65"/>
    </row>
    <row r="2" spans="1:12" ht="22.5" customHeight="1">
      <c r="A2" s="65"/>
      <c r="B2" s="65"/>
      <c r="C2" s="254" t="s">
        <v>0</v>
      </c>
      <c r="D2" s="254"/>
      <c r="E2" s="254"/>
      <c r="F2" s="254"/>
      <c r="G2" s="254"/>
      <c r="H2" s="254"/>
      <c r="I2" s="254"/>
      <c r="J2" s="254"/>
      <c r="K2" s="255"/>
      <c r="L2" s="67"/>
    </row>
    <row r="3" spans="1:12" ht="22.5" customHeight="1">
      <c r="A3" s="65"/>
      <c r="B3" s="65"/>
      <c r="C3" s="254" t="s">
        <v>81</v>
      </c>
      <c r="D3" s="254"/>
      <c r="E3" s="254"/>
      <c r="F3" s="254"/>
      <c r="G3" s="254"/>
      <c r="H3" s="254"/>
      <c r="I3" s="254"/>
      <c r="J3" s="254"/>
      <c r="K3" s="254"/>
      <c r="L3" s="66"/>
    </row>
    <row r="4" spans="1:12" ht="10.5" customHeight="1">
      <c r="A4" s="65"/>
      <c r="B4" s="65"/>
      <c r="C4" s="68"/>
      <c r="D4" s="69"/>
      <c r="E4" s="69"/>
      <c r="F4" s="69"/>
      <c r="G4" s="69"/>
      <c r="H4" s="69"/>
      <c r="I4" s="69"/>
      <c r="J4" s="69"/>
      <c r="K4" s="65"/>
      <c r="L4" s="65"/>
    </row>
    <row r="5" spans="1:12" ht="22.5" customHeight="1">
      <c r="A5" s="65"/>
      <c r="B5" s="256"/>
      <c r="C5" s="257"/>
      <c r="D5" s="258" t="s">
        <v>70</v>
      </c>
      <c r="E5" s="258"/>
      <c r="F5" s="259" t="s">
        <v>2</v>
      </c>
      <c r="G5" s="260"/>
      <c r="H5" s="259" t="s">
        <v>3</v>
      </c>
      <c r="I5" s="258"/>
      <c r="J5" s="259" t="s">
        <v>1</v>
      </c>
      <c r="K5" s="260"/>
      <c r="L5" s="70"/>
    </row>
    <row r="6" spans="1:12" ht="22.5" customHeight="1">
      <c r="A6" s="65"/>
      <c r="B6" s="246" t="s">
        <v>51</v>
      </c>
      <c r="C6" s="114" t="s">
        <v>18</v>
      </c>
      <c r="D6" s="77">
        <v>7526</v>
      </c>
      <c r="E6" s="71"/>
      <c r="F6" s="72">
        <v>7108</v>
      </c>
      <c r="G6" s="73"/>
      <c r="H6" s="72">
        <v>8788</v>
      </c>
      <c r="I6" s="74"/>
      <c r="J6" s="72">
        <f aca="true" t="shared" si="0" ref="J6:J18">F6+H6</f>
        <v>15896</v>
      </c>
      <c r="K6" s="75"/>
      <c r="L6" s="76"/>
    </row>
    <row r="7" spans="1:12" ht="22.5" customHeight="1">
      <c r="A7" s="65"/>
      <c r="B7" s="247"/>
      <c r="C7" s="114" t="s">
        <v>19</v>
      </c>
      <c r="D7" s="77">
        <v>5452</v>
      </c>
      <c r="E7" s="77"/>
      <c r="F7" s="78">
        <v>5711</v>
      </c>
      <c r="G7" s="79"/>
      <c r="H7" s="78">
        <v>6535</v>
      </c>
      <c r="I7" s="71"/>
      <c r="J7" s="72">
        <f t="shared" si="0"/>
        <v>12246</v>
      </c>
      <c r="K7" s="80"/>
      <c r="L7" s="76"/>
    </row>
    <row r="8" spans="1:12" ht="22.5" customHeight="1">
      <c r="A8" s="65"/>
      <c r="B8" s="247"/>
      <c r="C8" s="115" t="s">
        <v>17</v>
      </c>
      <c r="D8" s="249">
        <v>985</v>
      </c>
      <c r="E8" s="250"/>
      <c r="F8" s="251">
        <v>1008</v>
      </c>
      <c r="G8" s="252"/>
      <c r="H8" s="249">
        <v>1136</v>
      </c>
      <c r="I8" s="250"/>
      <c r="J8" s="251">
        <f t="shared" si="0"/>
        <v>2144</v>
      </c>
      <c r="K8" s="252"/>
      <c r="L8" s="81"/>
    </row>
    <row r="9" spans="1:12" ht="22.5" customHeight="1">
      <c r="A9" s="65"/>
      <c r="B9" s="247"/>
      <c r="C9" s="115" t="s">
        <v>15</v>
      </c>
      <c r="D9" s="249">
        <v>660</v>
      </c>
      <c r="E9" s="250"/>
      <c r="F9" s="251">
        <v>791</v>
      </c>
      <c r="G9" s="252"/>
      <c r="H9" s="249">
        <v>899</v>
      </c>
      <c r="I9" s="250"/>
      <c r="J9" s="251">
        <f t="shared" si="0"/>
        <v>1690</v>
      </c>
      <c r="K9" s="252"/>
      <c r="L9" s="81"/>
    </row>
    <row r="10" spans="1:12" ht="22.5" customHeight="1">
      <c r="A10" s="65"/>
      <c r="B10" s="247"/>
      <c r="C10" s="113" t="s">
        <v>27</v>
      </c>
      <c r="D10" s="88">
        <v>1675</v>
      </c>
      <c r="E10" s="88"/>
      <c r="F10" s="90">
        <v>1883</v>
      </c>
      <c r="G10" s="87"/>
      <c r="H10" s="90">
        <v>2207</v>
      </c>
      <c r="I10" s="86"/>
      <c r="J10" s="89">
        <f t="shared" si="0"/>
        <v>4090</v>
      </c>
      <c r="K10" s="91"/>
      <c r="L10" s="76"/>
    </row>
    <row r="11" spans="1:12" ht="22.5" customHeight="1">
      <c r="A11" s="65"/>
      <c r="B11" s="247"/>
      <c r="C11" s="113" t="s">
        <v>20</v>
      </c>
      <c r="D11" s="88">
        <v>1399</v>
      </c>
      <c r="E11" s="88"/>
      <c r="F11" s="90">
        <v>1463</v>
      </c>
      <c r="G11" s="87"/>
      <c r="H11" s="90">
        <v>1727</v>
      </c>
      <c r="I11" s="86"/>
      <c r="J11" s="89">
        <f t="shared" si="0"/>
        <v>3190</v>
      </c>
      <c r="K11" s="91"/>
      <c r="L11" s="76"/>
    </row>
    <row r="12" spans="1:12" ht="22.5" customHeight="1">
      <c r="A12" s="65"/>
      <c r="B12" s="247"/>
      <c r="C12" s="115" t="s">
        <v>16</v>
      </c>
      <c r="D12" s="249">
        <v>67</v>
      </c>
      <c r="E12" s="250"/>
      <c r="F12" s="251">
        <v>64</v>
      </c>
      <c r="G12" s="252"/>
      <c r="H12" s="249">
        <v>88</v>
      </c>
      <c r="I12" s="250"/>
      <c r="J12" s="251">
        <f t="shared" si="0"/>
        <v>152</v>
      </c>
      <c r="K12" s="252"/>
      <c r="L12" s="81"/>
    </row>
    <row r="13" spans="1:12" ht="22.5" customHeight="1">
      <c r="A13" s="65"/>
      <c r="B13" s="247"/>
      <c r="C13" s="114" t="s">
        <v>21</v>
      </c>
      <c r="D13" s="77">
        <v>604</v>
      </c>
      <c r="E13" s="77"/>
      <c r="F13" s="78">
        <v>654</v>
      </c>
      <c r="G13" s="79"/>
      <c r="H13" s="78">
        <v>769</v>
      </c>
      <c r="I13" s="71"/>
      <c r="J13" s="72">
        <f t="shared" si="0"/>
        <v>1423</v>
      </c>
      <c r="K13" s="80"/>
      <c r="L13" s="76"/>
    </row>
    <row r="14" spans="1:12" ht="22.5" customHeight="1">
      <c r="A14" s="65"/>
      <c r="B14" s="247"/>
      <c r="C14" s="114" t="s">
        <v>22</v>
      </c>
      <c r="D14" s="77">
        <v>976</v>
      </c>
      <c r="E14" s="77"/>
      <c r="F14" s="78">
        <v>1048</v>
      </c>
      <c r="G14" s="79"/>
      <c r="H14" s="78">
        <v>1220</v>
      </c>
      <c r="I14" s="71"/>
      <c r="J14" s="72">
        <f t="shared" si="0"/>
        <v>2268</v>
      </c>
      <c r="K14" s="80"/>
      <c r="L14" s="76"/>
    </row>
    <row r="15" spans="1:12" ht="22.5" customHeight="1">
      <c r="A15" s="65"/>
      <c r="B15" s="247"/>
      <c r="C15" s="114" t="s">
        <v>23</v>
      </c>
      <c r="D15" s="77">
        <v>305</v>
      </c>
      <c r="E15" s="77"/>
      <c r="F15" s="78">
        <v>400</v>
      </c>
      <c r="G15" s="79"/>
      <c r="H15" s="78">
        <v>473</v>
      </c>
      <c r="I15" s="71"/>
      <c r="J15" s="72">
        <f t="shared" si="0"/>
        <v>873</v>
      </c>
      <c r="K15" s="80"/>
      <c r="L15" s="76"/>
    </row>
    <row r="16" spans="1:12" ht="22.5" customHeight="1">
      <c r="A16" s="65"/>
      <c r="B16" s="247"/>
      <c r="C16" s="114" t="s">
        <v>24</v>
      </c>
      <c r="D16" s="77">
        <v>73</v>
      </c>
      <c r="E16" s="77"/>
      <c r="F16" s="78">
        <v>83</v>
      </c>
      <c r="G16" s="79"/>
      <c r="H16" s="78">
        <v>101</v>
      </c>
      <c r="I16" s="71"/>
      <c r="J16" s="72">
        <f t="shared" si="0"/>
        <v>184</v>
      </c>
      <c r="K16" s="80"/>
      <c r="L16" s="76"/>
    </row>
    <row r="17" spans="1:12" ht="22.5" customHeight="1">
      <c r="A17" s="65"/>
      <c r="B17" s="247"/>
      <c r="C17" s="114" t="s">
        <v>25</v>
      </c>
      <c r="D17" s="77">
        <v>5</v>
      </c>
      <c r="E17" s="77"/>
      <c r="F17" s="78">
        <v>2</v>
      </c>
      <c r="G17" s="79"/>
      <c r="H17" s="78">
        <v>5</v>
      </c>
      <c r="I17" s="71"/>
      <c r="J17" s="72">
        <f t="shared" si="0"/>
        <v>7</v>
      </c>
      <c r="K17" s="80"/>
      <c r="L17" s="76"/>
    </row>
    <row r="18" spans="1:12" ht="22.5" customHeight="1">
      <c r="A18" s="65"/>
      <c r="B18" s="247"/>
      <c r="C18" s="114" t="s">
        <v>26</v>
      </c>
      <c r="D18" s="77">
        <v>507</v>
      </c>
      <c r="E18" s="77"/>
      <c r="F18" s="78">
        <v>518</v>
      </c>
      <c r="G18" s="79"/>
      <c r="H18" s="78">
        <v>476</v>
      </c>
      <c r="I18" s="71"/>
      <c r="J18" s="78">
        <f t="shared" si="0"/>
        <v>994</v>
      </c>
      <c r="K18" s="80"/>
      <c r="L18" s="76"/>
    </row>
    <row r="19" spans="1:12" ht="22.5" customHeight="1">
      <c r="A19" s="65"/>
      <c r="B19" s="248"/>
      <c r="C19" s="116" t="s">
        <v>60</v>
      </c>
      <c r="D19" s="95">
        <f>SUM(D6+D7+D10+D11+D13+D14+D15+D16+D17+D18)</f>
        <v>18522</v>
      </c>
      <c r="E19" s="95"/>
      <c r="F19" s="96">
        <f>SUM(F6+F7+F10+F11+F13+F14+F15+F16+F17+F18)</f>
        <v>18870</v>
      </c>
      <c r="G19" s="97"/>
      <c r="H19" s="96">
        <f>SUM(H6+H7+H10+H11+H13+H14+H15+H16+H17+H18)</f>
        <v>22301</v>
      </c>
      <c r="I19" s="98"/>
      <c r="J19" s="96">
        <f>SUM(J6+J7+J10+J11+J13+J14+J15+J16+J17+J18)</f>
        <v>41171</v>
      </c>
      <c r="K19" s="99"/>
      <c r="L19" s="76"/>
    </row>
    <row r="20" spans="1:12" ht="22.5" customHeight="1">
      <c r="A20" s="65"/>
      <c r="B20" s="241" t="s">
        <v>52</v>
      </c>
      <c r="C20" s="113" t="s">
        <v>57</v>
      </c>
      <c r="D20" s="92">
        <v>456</v>
      </c>
      <c r="E20" s="91"/>
      <c r="F20" s="92">
        <v>454</v>
      </c>
      <c r="G20" s="91"/>
      <c r="H20" s="92">
        <v>551</v>
      </c>
      <c r="I20" s="91"/>
      <c r="J20" s="90">
        <f>SUM(F20:I20)</f>
        <v>1005</v>
      </c>
      <c r="K20" s="91"/>
      <c r="L20" s="83"/>
    </row>
    <row r="21" spans="1:12" ht="22.5" customHeight="1">
      <c r="A21" s="65"/>
      <c r="B21" s="243"/>
      <c r="C21" s="116" t="s">
        <v>60</v>
      </c>
      <c r="D21" s="100">
        <f>D20</f>
        <v>456</v>
      </c>
      <c r="E21" s="99"/>
      <c r="F21" s="100">
        <f>F20</f>
        <v>454</v>
      </c>
      <c r="G21" s="99"/>
      <c r="H21" s="100">
        <f>H20</f>
        <v>551</v>
      </c>
      <c r="I21" s="99"/>
      <c r="J21" s="101">
        <f>SUM(F21:I21)</f>
        <v>1005</v>
      </c>
      <c r="K21" s="99"/>
      <c r="L21" s="83"/>
    </row>
    <row r="22" spans="1:12" ht="22.5" customHeight="1">
      <c r="A22" s="65"/>
      <c r="B22" s="241" t="s">
        <v>53</v>
      </c>
      <c r="C22" s="113" t="s">
        <v>59</v>
      </c>
      <c r="D22" s="92">
        <v>510</v>
      </c>
      <c r="E22" s="91"/>
      <c r="F22" s="92">
        <v>514</v>
      </c>
      <c r="G22" s="91"/>
      <c r="H22" s="92">
        <v>639</v>
      </c>
      <c r="I22" s="91"/>
      <c r="J22" s="90">
        <f>SUM(F22:I22)</f>
        <v>1153</v>
      </c>
      <c r="K22" s="91"/>
      <c r="L22" s="83"/>
    </row>
    <row r="23" spans="1:12" ht="22.5" customHeight="1">
      <c r="A23" s="65"/>
      <c r="B23" s="242"/>
      <c r="C23" s="113" t="s">
        <v>58</v>
      </c>
      <c r="D23" s="92">
        <v>860</v>
      </c>
      <c r="E23" s="91"/>
      <c r="F23" s="93">
        <v>915</v>
      </c>
      <c r="G23" s="91"/>
      <c r="H23" s="93">
        <v>1044</v>
      </c>
      <c r="I23" s="91"/>
      <c r="J23" s="90">
        <f>SUM(F23:I23)</f>
        <v>1959</v>
      </c>
      <c r="K23" s="91"/>
      <c r="L23" s="83"/>
    </row>
    <row r="24" spans="1:12" ht="22.5" customHeight="1">
      <c r="A24" s="65"/>
      <c r="B24" s="243"/>
      <c r="C24" s="116" t="s">
        <v>60</v>
      </c>
      <c r="D24" s="100">
        <f>D22+D23</f>
        <v>1370</v>
      </c>
      <c r="E24" s="99"/>
      <c r="F24" s="100">
        <f>F22+F23</f>
        <v>1429</v>
      </c>
      <c r="G24" s="99"/>
      <c r="H24" s="100">
        <f>H22+H23</f>
        <v>1683</v>
      </c>
      <c r="I24" s="99"/>
      <c r="J24" s="96">
        <f>F24+H24</f>
        <v>3112</v>
      </c>
      <c r="K24" s="99"/>
      <c r="L24" s="83"/>
    </row>
    <row r="25" spans="1:12" ht="22.5" customHeight="1">
      <c r="A25" s="65"/>
      <c r="B25" s="241" t="s">
        <v>54</v>
      </c>
      <c r="C25" s="113" t="s">
        <v>62</v>
      </c>
      <c r="D25" s="92">
        <v>483</v>
      </c>
      <c r="E25" s="91"/>
      <c r="F25" s="92">
        <v>506</v>
      </c>
      <c r="G25" s="91"/>
      <c r="H25" s="92">
        <v>583</v>
      </c>
      <c r="I25" s="91"/>
      <c r="J25" s="94">
        <f>SUM(F25:I25)</f>
        <v>1089</v>
      </c>
      <c r="K25" s="91"/>
      <c r="L25" s="83"/>
    </row>
    <row r="26" spans="1:12" ht="22.5" customHeight="1">
      <c r="A26" s="65"/>
      <c r="B26" s="242"/>
      <c r="C26" s="113" t="s">
        <v>63</v>
      </c>
      <c r="D26" s="92">
        <v>314</v>
      </c>
      <c r="E26" s="91"/>
      <c r="F26" s="92">
        <v>353</v>
      </c>
      <c r="G26" s="91"/>
      <c r="H26" s="92">
        <v>366</v>
      </c>
      <c r="I26" s="91"/>
      <c r="J26" s="90">
        <f>SUM(F26:I26)</f>
        <v>719</v>
      </c>
      <c r="K26" s="91"/>
      <c r="L26" s="83"/>
    </row>
    <row r="27" spans="1:12" ht="22.5" customHeight="1">
      <c r="A27" s="65"/>
      <c r="B27" s="243"/>
      <c r="C27" s="116" t="s">
        <v>60</v>
      </c>
      <c r="D27" s="100">
        <f>D25+D26</f>
        <v>797</v>
      </c>
      <c r="E27" s="99"/>
      <c r="F27" s="100">
        <f>F25+F26</f>
        <v>859</v>
      </c>
      <c r="G27" s="99"/>
      <c r="H27" s="100">
        <f>H25+H26</f>
        <v>949</v>
      </c>
      <c r="I27" s="99"/>
      <c r="J27" s="96">
        <f>F27+H27</f>
        <v>1808</v>
      </c>
      <c r="K27" s="99"/>
      <c r="L27" s="83"/>
    </row>
    <row r="28" spans="1:12" ht="22.5" customHeight="1">
      <c r="A28" s="65"/>
      <c r="B28" s="241" t="s">
        <v>71</v>
      </c>
      <c r="C28" s="113" t="s">
        <v>64</v>
      </c>
      <c r="D28" s="92">
        <v>1144</v>
      </c>
      <c r="E28" s="91"/>
      <c r="F28" s="92">
        <v>1136</v>
      </c>
      <c r="G28" s="91"/>
      <c r="H28" s="92">
        <v>1347</v>
      </c>
      <c r="I28" s="91"/>
      <c r="J28" s="94">
        <f>SUM(F28:I28)</f>
        <v>2483</v>
      </c>
      <c r="K28" s="91"/>
      <c r="L28" s="83"/>
    </row>
    <row r="29" spans="1:12" ht="22.5" customHeight="1">
      <c r="A29" s="65"/>
      <c r="B29" s="242"/>
      <c r="C29" s="113" t="s">
        <v>65</v>
      </c>
      <c r="D29" s="92">
        <v>297</v>
      </c>
      <c r="E29" s="91"/>
      <c r="F29" s="92">
        <v>318</v>
      </c>
      <c r="G29" s="91"/>
      <c r="H29" s="92">
        <v>348</v>
      </c>
      <c r="I29" s="91"/>
      <c r="J29" s="90">
        <f>SUM(F29:I29)</f>
        <v>666</v>
      </c>
      <c r="K29" s="91"/>
      <c r="L29" s="83"/>
    </row>
    <row r="30" spans="1:12" ht="22.5" customHeight="1">
      <c r="A30" s="65"/>
      <c r="B30" s="243"/>
      <c r="C30" s="116" t="s">
        <v>60</v>
      </c>
      <c r="D30" s="100">
        <f>D28+D29</f>
        <v>1441</v>
      </c>
      <c r="E30" s="99"/>
      <c r="F30" s="100">
        <f>F28+F29</f>
        <v>1454</v>
      </c>
      <c r="G30" s="99"/>
      <c r="H30" s="100">
        <f>H28+H29</f>
        <v>1695</v>
      </c>
      <c r="I30" s="99"/>
      <c r="J30" s="96">
        <f>F30+H30</f>
        <v>3149</v>
      </c>
      <c r="K30" s="99"/>
      <c r="L30" s="83"/>
    </row>
    <row r="31" spans="1:12" ht="22.5" customHeight="1">
      <c r="A31" s="65"/>
      <c r="B31" s="241" t="s">
        <v>55</v>
      </c>
      <c r="C31" s="113" t="s">
        <v>66</v>
      </c>
      <c r="D31" s="92">
        <v>469</v>
      </c>
      <c r="E31" s="91"/>
      <c r="F31" s="92">
        <v>491</v>
      </c>
      <c r="G31" s="91"/>
      <c r="H31" s="92">
        <v>611</v>
      </c>
      <c r="I31" s="91"/>
      <c r="J31" s="94">
        <f>SUM(F31:I31)</f>
        <v>1102</v>
      </c>
      <c r="K31" s="91"/>
      <c r="L31" s="83"/>
    </row>
    <row r="32" spans="1:12" ht="22.5" customHeight="1">
      <c r="A32" s="65"/>
      <c r="B32" s="242"/>
      <c r="C32" s="113" t="s">
        <v>68</v>
      </c>
      <c r="D32" s="92">
        <v>319</v>
      </c>
      <c r="E32" s="91"/>
      <c r="F32" s="92">
        <v>374</v>
      </c>
      <c r="G32" s="91"/>
      <c r="H32" s="92">
        <v>425</v>
      </c>
      <c r="I32" s="91"/>
      <c r="J32" s="90">
        <f>SUM(F32:I32)</f>
        <v>799</v>
      </c>
      <c r="K32" s="91"/>
      <c r="L32" s="83"/>
    </row>
    <row r="33" spans="1:12" ht="22.5" customHeight="1">
      <c r="A33" s="65"/>
      <c r="B33" s="243"/>
      <c r="C33" s="116" t="s">
        <v>60</v>
      </c>
      <c r="D33" s="100">
        <f>D31+D32</f>
        <v>788</v>
      </c>
      <c r="E33" s="99"/>
      <c r="F33" s="100">
        <f>F31+F32</f>
        <v>865</v>
      </c>
      <c r="G33" s="99"/>
      <c r="H33" s="100">
        <f>H31+H32</f>
        <v>1036</v>
      </c>
      <c r="I33" s="99"/>
      <c r="J33" s="96">
        <f>F33+H33</f>
        <v>1901</v>
      </c>
      <c r="K33" s="99"/>
      <c r="L33" s="83"/>
    </row>
    <row r="34" spans="1:12" ht="22.5" customHeight="1">
      <c r="A34" s="65"/>
      <c r="B34" s="241" t="s">
        <v>56</v>
      </c>
      <c r="C34" s="113" t="s">
        <v>67</v>
      </c>
      <c r="D34" s="92">
        <v>478</v>
      </c>
      <c r="E34" s="91"/>
      <c r="F34" s="92">
        <v>533</v>
      </c>
      <c r="G34" s="91"/>
      <c r="H34" s="92">
        <v>607</v>
      </c>
      <c r="I34" s="91"/>
      <c r="J34" s="94">
        <f>SUM(F34:I34)</f>
        <v>1140</v>
      </c>
      <c r="K34" s="91"/>
      <c r="L34" s="83"/>
    </row>
    <row r="35" spans="1:12" ht="22.5" customHeight="1">
      <c r="A35" s="65"/>
      <c r="B35" s="242"/>
      <c r="C35" s="113" t="s">
        <v>69</v>
      </c>
      <c r="D35" s="92">
        <v>417</v>
      </c>
      <c r="E35" s="91"/>
      <c r="F35" s="92">
        <v>446</v>
      </c>
      <c r="G35" s="91"/>
      <c r="H35" s="92">
        <v>552</v>
      </c>
      <c r="I35" s="91"/>
      <c r="J35" s="90">
        <f>SUM(F35:I35)</f>
        <v>998</v>
      </c>
      <c r="K35" s="91"/>
      <c r="L35" s="83"/>
    </row>
    <row r="36" spans="1:12" ht="22.5" customHeight="1">
      <c r="A36" s="65"/>
      <c r="B36" s="243"/>
      <c r="C36" s="116" t="s">
        <v>60</v>
      </c>
      <c r="D36" s="100">
        <f>D34+D35</f>
        <v>895</v>
      </c>
      <c r="E36" s="99"/>
      <c r="F36" s="100">
        <f>F34+F35</f>
        <v>979</v>
      </c>
      <c r="G36" s="99"/>
      <c r="H36" s="100">
        <f>H34+H35</f>
        <v>1159</v>
      </c>
      <c r="I36" s="99"/>
      <c r="J36" s="96">
        <f>F36+H36</f>
        <v>2138</v>
      </c>
      <c r="K36" s="99"/>
      <c r="L36" s="83"/>
    </row>
    <row r="37" spans="1:12" ht="33" customHeight="1">
      <c r="A37" s="65"/>
      <c r="B37" s="244" t="s">
        <v>61</v>
      </c>
      <c r="C37" s="245"/>
      <c r="D37" s="239">
        <f>D19+D21+D24+D27+D30+D33+D36</f>
        <v>24269</v>
      </c>
      <c r="E37" s="240"/>
      <c r="F37" s="239">
        <f>F19+F21+F24+F27+F30+F33+F36</f>
        <v>24910</v>
      </c>
      <c r="G37" s="240"/>
      <c r="H37" s="239">
        <f>H19+H21+H24+H27+H30+H33+H36</f>
        <v>29374</v>
      </c>
      <c r="I37" s="240"/>
      <c r="J37" s="239">
        <f>J19+J21+J24+J27+J30+J33+J36</f>
        <v>54284</v>
      </c>
      <c r="K37" s="240"/>
      <c r="L37" s="83"/>
    </row>
    <row r="38" spans="1:12" ht="22.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2:10" ht="22.5" customHeight="1">
      <c r="B39" s="85"/>
      <c r="C39" s="85"/>
      <c r="I39" s="82"/>
      <c r="J39" s="82"/>
    </row>
  </sheetData>
  <sheetProtection/>
  <mergeCells count="32">
    <mergeCell ref="H37:I37"/>
    <mergeCell ref="J37:K37"/>
    <mergeCell ref="B28:B30"/>
    <mergeCell ref="B31:B33"/>
    <mergeCell ref="B34:B36"/>
    <mergeCell ref="B37:C37"/>
    <mergeCell ref="D37:E37"/>
    <mergeCell ref="F37:G37"/>
    <mergeCell ref="B20:B21"/>
    <mergeCell ref="B22:B24"/>
    <mergeCell ref="B25:B27"/>
    <mergeCell ref="B6:B19"/>
    <mergeCell ref="D8:E8"/>
    <mergeCell ref="F8:G8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C1:J1"/>
    <mergeCell ref="C2:K2"/>
    <mergeCell ref="C3:K3"/>
    <mergeCell ref="B5:C5"/>
    <mergeCell ref="D5:E5"/>
    <mergeCell ref="F5:G5"/>
    <mergeCell ref="H5:I5"/>
    <mergeCell ref="J5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総務部企画課統計係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企画課統計係</dc:creator>
  <cp:keywords/>
  <dc:description/>
  <cp:lastModifiedBy>中田 喜代子</cp:lastModifiedBy>
  <cp:lastPrinted>2014-01-24T04:39:21Z</cp:lastPrinted>
  <dcterms:created xsi:type="dcterms:W3CDTF">2001-06-12T06:45:55Z</dcterms:created>
  <dcterms:modified xsi:type="dcterms:W3CDTF">2014-04-08T05:06:14Z</dcterms:modified>
  <cp:category/>
  <cp:version/>
  <cp:contentType/>
  <cp:contentStatus/>
</cp:coreProperties>
</file>