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65416" windowWidth="9870" windowHeight="9465" tabRatio="917" firstSheet="13" activeTab="6"/>
  </bookViews>
  <sheets>
    <sheet name="地域別4月末" sheetId="1" r:id="rId1"/>
    <sheet name="年齢別4月末 " sheetId="2" r:id="rId2"/>
    <sheet name="地域別5月末" sheetId="3" r:id="rId3"/>
    <sheet name="年齢別5月末" sheetId="4" r:id="rId4"/>
    <sheet name="地域別6月末" sheetId="5" r:id="rId5"/>
    <sheet name="年齢別6月末" sheetId="6" r:id="rId6"/>
    <sheet name="地域別7月末" sheetId="7" r:id="rId7"/>
    <sheet name="年齢別7月末 " sheetId="8" r:id="rId8"/>
    <sheet name="地域別8月末" sheetId="9" r:id="rId9"/>
    <sheet name="年齢別8月末 " sheetId="10" r:id="rId10"/>
    <sheet name="地域別9月末" sheetId="11" r:id="rId11"/>
    <sheet name="年齢別9月末  " sheetId="12" r:id="rId12"/>
    <sheet name="地域別10月末" sheetId="13" r:id="rId13"/>
    <sheet name="年齢別10月末 " sheetId="14" r:id="rId14"/>
    <sheet name="地域別11月末" sheetId="15" r:id="rId15"/>
    <sheet name="年齢別11月末 " sheetId="16" r:id="rId16"/>
    <sheet name="地域別12月末" sheetId="17" r:id="rId17"/>
    <sheet name="年齢別12月末 " sheetId="18" r:id="rId18"/>
    <sheet name="地域別1月末" sheetId="19" r:id="rId19"/>
    <sheet name="年齢別1月末  " sheetId="20" r:id="rId20"/>
    <sheet name="地域別2月末" sheetId="21" r:id="rId21"/>
    <sheet name="年齢別2月末 " sheetId="22" r:id="rId22"/>
    <sheet name="地域別3月末 " sheetId="23" r:id="rId23"/>
    <sheet name="年齢別3月末 " sheetId="24" r:id="rId24"/>
  </sheets>
  <definedNames/>
  <calcPr fullCalcOnLoad="1"/>
</workbook>
</file>

<file path=xl/sharedStrings.xml><?xml version="1.0" encoding="utf-8"?>
<sst xmlns="http://schemas.openxmlformats.org/spreadsheetml/2006/main" count="3566" uniqueCount="128">
  <si>
    <t>男</t>
  </si>
  <si>
    <t>女</t>
  </si>
  <si>
    <t>計</t>
  </si>
  <si>
    <t>萩地域</t>
  </si>
  <si>
    <t>川上地域</t>
  </si>
  <si>
    <t>田万川地域</t>
  </si>
  <si>
    <t>むつみ地域</t>
  </si>
  <si>
    <t>須佐地域</t>
  </si>
  <si>
    <t>旭地域</t>
  </si>
  <si>
    <t>福栄地域</t>
  </si>
  <si>
    <t>世 帯 数</t>
  </si>
  <si>
    <t>見　  　島</t>
  </si>
  <si>
    <t>小　　　計</t>
  </si>
  <si>
    <t>住民基本台帳より</t>
  </si>
  <si>
    <t>萩市の年齢（３区分）別人口</t>
  </si>
  <si>
    <t>年齢層</t>
  </si>
  <si>
    <t>男</t>
  </si>
  <si>
    <t>女</t>
  </si>
  <si>
    <t>計</t>
  </si>
  <si>
    <t>年少人口</t>
  </si>
  <si>
    <t>生産年齢人口</t>
  </si>
  <si>
    <t>老年人口</t>
  </si>
  <si>
    <t>100～104歳</t>
  </si>
  <si>
    <t>総　　数</t>
  </si>
  <si>
    <t>０～１４歳</t>
  </si>
  <si>
    <t>１５～６４歳</t>
  </si>
  <si>
    <t>６５歳以上</t>
  </si>
  <si>
    <t>（男）</t>
  </si>
  <si>
    <t>(女)</t>
  </si>
  <si>
    <t>（総数）</t>
  </si>
  <si>
    <t>合　計</t>
  </si>
  <si>
    <t>川　　　内</t>
  </si>
  <si>
    <t>椿　　　東</t>
  </si>
  <si>
    <t>（再掲）　小  畑</t>
  </si>
  <si>
    <t>（</t>
  </si>
  <si>
    <t>）</t>
  </si>
  <si>
    <t>（再掲）　越ヶ浜</t>
  </si>
  <si>
    <t>椿</t>
  </si>
  <si>
    <t>山　　　田</t>
  </si>
  <si>
    <t>（再掲）　木  間</t>
  </si>
  <si>
    <t>三　　　見</t>
  </si>
  <si>
    <t>大　　　井</t>
  </si>
  <si>
    <t>大　　　島</t>
  </si>
  <si>
    <t>相　　　島</t>
  </si>
  <si>
    <t>櫃　　　島</t>
  </si>
  <si>
    <t>小　　　計</t>
  </si>
  <si>
    <t>川　　　上</t>
  </si>
  <si>
    <t>小　　　川</t>
  </si>
  <si>
    <t>江　　　崎</t>
  </si>
  <si>
    <t>吉　　　部</t>
  </si>
  <si>
    <t>高　　　俣</t>
  </si>
  <si>
    <t>須　　　佐</t>
  </si>
  <si>
    <t>弥　　　富</t>
  </si>
  <si>
    <t>明　　　木</t>
  </si>
  <si>
    <t>佐  々  並</t>
  </si>
  <si>
    <t>福　　　川</t>
  </si>
  <si>
    <t>紫　　　福</t>
  </si>
  <si>
    <t>人　口</t>
  </si>
  <si>
    <t>割　合</t>
  </si>
  <si>
    <t>※割合は、小数点第２位を四捨五入した数値である。</t>
  </si>
  <si>
    <t xml:space="preserve"> ９５～ ９９歳</t>
  </si>
  <si>
    <t xml:space="preserve"> ９０～ ９４歳</t>
  </si>
  <si>
    <t>８５～ ８９歳</t>
  </si>
  <si>
    <t>８０～ ８４歳</t>
  </si>
  <si>
    <t>７５～ ７９歳</t>
  </si>
  <si>
    <t xml:space="preserve"> 105歳以上</t>
  </si>
  <si>
    <t>７０～ ７４歳</t>
  </si>
  <si>
    <t>６５～ ６９歳</t>
  </si>
  <si>
    <t>６０～ ６４歳</t>
  </si>
  <si>
    <t>５５～ ５９歳</t>
  </si>
  <si>
    <t>５０～ ５４歳</t>
  </si>
  <si>
    <t>４５～ ４９歳</t>
  </si>
  <si>
    <t>４０～ ４４歳</t>
  </si>
  <si>
    <t>３５～ ３９歳</t>
  </si>
  <si>
    <t>３０～ ３４歳</t>
  </si>
  <si>
    <t>２５～ ２９歳</t>
  </si>
  <si>
    <t>２０～ ２４歳</t>
  </si>
  <si>
    <t>１５～ １９歳</t>
  </si>
  <si>
    <t>１０～ １４歳</t>
  </si>
  <si>
    <t>　５～　 ９歳</t>
  </si>
  <si>
    <t>　０～　 ４歳</t>
  </si>
  <si>
    <t>合　　　計</t>
  </si>
  <si>
    <t>地　　域</t>
  </si>
  <si>
    <t>　注：「小畑」及び「越ヶ浜」として再掲した数値は椿東地区に、「木間」として再掲した数値は</t>
  </si>
  <si>
    <t>　　　山田地区にそれぞれ含まれます。</t>
  </si>
  <si>
    <t>平成２4年5月末日現在</t>
  </si>
  <si>
    <t>平成24年5月末日現在</t>
  </si>
  <si>
    <t>平成２4年4月末日現在</t>
  </si>
  <si>
    <t>平成24年4月末日現在</t>
  </si>
  <si>
    <t>※基準日「平成２４年５月１日」を「平成２４年４月末日」に訂正</t>
  </si>
  <si>
    <t>平成24年6月末日現在</t>
  </si>
  <si>
    <t>平成２4年6月末日現在</t>
  </si>
  <si>
    <t>萩</t>
  </si>
  <si>
    <t>川上</t>
  </si>
  <si>
    <t>田万川</t>
  </si>
  <si>
    <t>むつみ</t>
  </si>
  <si>
    <t>須佐</t>
  </si>
  <si>
    <t>旭</t>
  </si>
  <si>
    <t>福栄</t>
  </si>
  <si>
    <t>　　それぞれ含まれます。</t>
  </si>
  <si>
    <t>平成24年7月末日現在</t>
  </si>
  <si>
    <t>※「住民基本台帳の一部を改正する法律」が平成２４年７月９日に施行されたことに伴い、</t>
  </si>
  <si>
    <t>　外国人数が含まれるようになりました。</t>
  </si>
  <si>
    <t>再掲　小  畑</t>
  </si>
  <si>
    <t>再掲　越ヶ浜</t>
  </si>
  <si>
    <t>再掲　木  間</t>
  </si>
  <si>
    <t>　　　　住民基本台帳より・(　）内は外国人のうち数　</t>
  </si>
  <si>
    <t>平成２４年７月末日現在</t>
  </si>
  <si>
    <t>　　含まれるようになりました。</t>
  </si>
  <si>
    <t>※「小畑」及び「越ヶ浜」として再掲した数値は椿東地区に、「木間」として再掲した数値は山田地区に</t>
  </si>
  <si>
    <t>※「住民基本台帳の一部を改正する法律」が平成２４年７月９日に施行されたことに伴い、外国人数が</t>
  </si>
  <si>
    <t>平成24年8月末日現在</t>
  </si>
  <si>
    <t>平成２４年8月末日現在</t>
  </si>
  <si>
    <t>平成24年9月末日現在</t>
  </si>
  <si>
    <t>平成２４年９月末日現在</t>
  </si>
  <si>
    <t>平成24年10月末日現在</t>
  </si>
  <si>
    <t>平成２４年１０月末日現在</t>
  </si>
  <si>
    <t>平成24年11月末日現在</t>
  </si>
  <si>
    <t>平成２４年１１月末日現在</t>
  </si>
  <si>
    <t>平成24年12月末日現在</t>
  </si>
  <si>
    <t>平成２４年12月末日現在</t>
  </si>
  <si>
    <t>平成25年1月末日現在</t>
  </si>
  <si>
    <t>平成２5年1月末日現在</t>
  </si>
  <si>
    <t>平成25年2月末日現在</t>
  </si>
  <si>
    <t>平成２5年2月末日現在</t>
  </si>
  <si>
    <t>平成25年3月末日現在</t>
  </si>
  <si>
    <t>平成２5年3月末日現在</t>
  </si>
  <si>
    <t>地域別人口と世帯数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</si>
</sst>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/&quot;標&quot;&quot;準&quot;"/>
    <numFmt numFmtId="178" formatCode="#,##0_ "/>
    <numFmt numFmtId="179" formatCode="0.0"/>
    <numFmt numFmtId="180" formatCode="#,##0.0_ ;[Red]\-#,##0.0\ "/>
    <numFmt numFmtId="181" formatCode="#,##0;"/>
    <numFmt numFmtId="182" formatCode="#,##0_);[Red]\(#,##0\)"/>
    <numFmt numFmtId="183" formatCode="0.0%"/>
    <numFmt numFmtId="184" formatCode="0.0_ "/>
    <numFmt numFmtId="185" formatCode="0_ "/>
    <numFmt numFmtId="186" formatCode="#,##0_ ;[Red]\-#,##0\ "/>
    <numFmt numFmtId="187" formatCode="#,##0_);\(#,##0\)"/>
    <numFmt numFmtId="188" formatCode="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38" fontId="0" fillId="0" borderId="0" xfId="49" applyFont="1" applyFill="1" applyAlignment="1">
      <alignment/>
    </xf>
    <xf numFmtId="3" fontId="0" fillId="0" borderId="0" xfId="49" applyNumberFormat="1" applyFont="1" applyFill="1" applyAlignment="1">
      <alignment/>
    </xf>
    <xf numFmtId="38" fontId="0" fillId="0" borderId="0" xfId="49" applyFont="1" applyAlignment="1">
      <alignment/>
    </xf>
    <xf numFmtId="3" fontId="0" fillId="0" borderId="0" xfId="49" applyNumberFormat="1" applyFont="1" applyAlignment="1">
      <alignment/>
    </xf>
    <xf numFmtId="0" fontId="9" fillId="0" borderId="0" xfId="0" applyFont="1" applyFill="1" applyAlignment="1">
      <alignment horizontal="center" vertical="center"/>
    </xf>
    <xf numFmtId="38" fontId="6" fillId="0" borderId="0" xfId="49" applyFont="1" applyFill="1" applyAlignment="1">
      <alignment/>
    </xf>
    <xf numFmtId="3" fontId="6" fillId="0" borderId="0" xfId="49" applyNumberFormat="1" applyFont="1" applyFill="1" applyAlignment="1">
      <alignment/>
    </xf>
    <xf numFmtId="0" fontId="1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10" xfId="49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38" fontId="13" fillId="0" borderId="11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vertical="center"/>
    </xf>
    <xf numFmtId="38" fontId="7" fillId="0" borderId="13" xfId="49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8" fontId="12" fillId="0" borderId="10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38" fontId="12" fillId="0" borderId="11" xfId="49" applyFont="1" applyFill="1" applyBorder="1" applyAlignment="1">
      <alignment vertical="center"/>
    </xf>
    <xf numFmtId="38" fontId="10" fillId="0" borderId="11" xfId="49" applyFont="1" applyFill="1" applyBorder="1" applyAlignment="1">
      <alignment vertical="center"/>
    </xf>
    <xf numFmtId="0" fontId="11" fillId="0" borderId="12" xfId="0" applyFont="1" applyFill="1" applyBorder="1" applyAlignment="1">
      <alignment/>
    </xf>
    <xf numFmtId="38" fontId="6" fillId="0" borderId="12" xfId="49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8" fontId="7" fillId="0" borderId="11" xfId="49" applyFont="1" applyFill="1" applyBorder="1" applyAlignment="1">
      <alignment vertical="center"/>
    </xf>
    <xf numFmtId="38" fontId="7" fillId="0" borderId="11" xfId="49" applyFont="1" applyFill="1" applyBorder="1" applyAlignment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38" fontId="12" fillId="0" borderId="11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38" fontId="14" fillId="0" borderId="12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7" fillId="0" borderId="0" xfId="0" applyFont="1" applyFill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38" fontId="7" fillId="0" borderId="20" xfId="49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38" fontId="7" fillId="0" borderId="24" xfId="49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38" fontId="7" fillId="0" borderId="24" xfId="0" applyNumberFormat="1" applyFont="1" applyFill="1" applyBorder="1" applyAlignment="1">
      <alignment horizontal="right" vertical="center"/>
    </xf>
    <xf numFmtId="38" fontId="7" fillId="0" borderId="27" xfId="49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31" xfId="0" applyNumberFormat="1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 vertical="center"/>
    </xf>
    <xf numFmtId="3" fontId="7" fillId="0" borderId="30" xfId="0" applyNumberFormat="1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3" fontId="7" fillId="0" borderId="3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83" fontId="10" fillId="0" borderId="11" xfId="0" applyNumberFormat="1" applyFont="1" applyFill="1" applyBorder="1" applyAlignment="1">
      <alignment vertical="center"/>
    </xf>
    <xf numFmtId="183" fontId="10" fillId="0" borderId="11" xfId="0" applyNumberFormat="1" applyFont="1" applyFill="1" applyBorder="1" applyAlignment="1">
      <alignment/>
    </xf>
    <xf numFmtId="38" fontId="16" fillId="0" borderId="0" xfId="49" applyFont="1" applyFill="1" applyAlignment="1">
      <alignment/>
    </xf>
    <xf numFmtId="0" fontId="13" fillId="0" borderId="13" xfId="0" applyFont="1" applyFill="1" applyBorder="1" applyAlignment="1">
      <alignment horizontal="center" vertical="center"/>
    </xf>
    <xf numFmtId="38" fontId="13" fillId="0" borderId="13" xfId="49" applyFont="1" applyFill="1" applyBorder="1" applyAlignment="1">
      <alignment horizontal="center" vertical="center"/>
    </xf>
    <xf numFmtId="3" fontId="13" fillId="0" borderId="13" xfId="49" applyNumberFormat="1" applyFont="1" applyFill="1" applyBorder="1" applyAlignment="1">
      <alignment horizontal="center" vertical="center"/>
    </xf>
    <xf numFmtId="38" fontId="7" fillId="0" borderId="13" xfId="49" applyFont="1" applyFill="1" applyBorder="1" applyAlignment="1">
      <alignment horizontal="right" vertical="center"/>
    </xf>
    <xf numFmtId="3" fontId="7" fillId="0" borderId="13" xfId="49" applyNumberFormat="1" applyFont="1" applyFill="1" applyBorder="1" applyAlignment="1">
      <alignment horizontal="right" vertical="center"/>
    </xf>
    <xf numFmtId="38" fontId="13" fillId="0" borderId="13" xfId="49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/>
    </xf>
    <xf numFmtId="0" fontId="13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3" fontId="13" fillId="0" borderId="35" xfId="0" applyNumberFormat="1" applyFont="1" applyFill="1" applyBorder="1" applyAlignment="1">
      <alignment horizontal="right" vertical="center"/>
    </xf>
    <xf numFmtId="3" fontId="13" fillId="0" borderId="35" xfId="0" applyNumberFormat="1" applyFont="1" applyFill="1" applyBorder="1" applyAlignment="1">
      <alignment horizontal="center" vertical="center"/>
    </xf>
    <xf numFmtId="3" fontId="13" fillId="0" borderId="36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center" vertical="center"/>
    </xf>
    <xf numFmtId="38" fontId="13" fillId="0" borderId="35" xfId="49" applyFont="1" applyFill="1" applyBorder="1" applyAlignment="1">
      <alignment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3" fontId="13" fillId="0" borderId="38" xfId="0" applyNumberFormat="1" applyFont="1" applyFill="1" applyBorder="1" applyAlignment="1">
      <alignment horizontal="center" vertical="center"/>
    </xf>
    <xf numFmtId="3" fontId="13" fillId="0" borderId="39" xfId="0" applyNumberFormat="1" applyFont="1" applyFill="1" applyBorder="1" applyAlignment="1">
      <alignment horizontal="center" vertical="center"/>
    </xf>
    <xf numFmtId="3" fontId="13" fillId="0" borderId="38" xfId="0" applyNumberFormat="1" applyFont="1" applyFill="1" applyBorder="1" applyAlignment="1">
      <alignment horizontal="right" vertical="center"/>
    </xf>
    <xf numFmtId="3" fontId="13" fillId="0" borderId="32" xfId="0" applyNumberFormat="1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38" fontId="13" fillId="0" borderId="41" xfId="49" applyFont="1" applyFill="1" applyBorder="1" applyAlignment="1">
      <alignment vertical="center"/>
    </xf>
    <xf numFmtId="0" fontId="13" fillId="0" borderId="42" xfId="0" applyFont="1" applyFill="1" applyBorder="1" applyAlignment="1">
      <alignment horizontal="center" vertical="center"/>
    </xf>
    <xf numFmtId="3" fontId="13" fillId="0" borderId="41" xfId="0" applyNumberFormat="1" applyFont="1" applyFill="1" applyBorder="1" applyAlignment="1">
      <alignment horizontal="right" vertical="center"/>
    </xf>
    <xf numFmtId="3" fontId="13" fillId="0" borderId="33" xfId="0" applyNumberFormat="1" applyFont="1" applyFill="1" applyBorder="1" applyAlignment="1">
      <alignment horizontal="center" vertical="center"/>
    </xf>
    <xf numFmtId="3" fontId="13" fillId="0" borderId="41" xfId="0" applyNumberFormat="1" applyFont="1" applyFill="1" applyBorder="1" applyAlignment="1">
      <alignment horizontal="center" vertical="center"/>
    </xf>
    <xf numFmtId="3" fontId="13" fillId="0" borderId="4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3" fontId="7" fillId="0" borderId="27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3" fontId="13" fillId="0" borderId="39" xfId="0" applyNumberFormat="1" applyFont="1" applyFill="1" applyBorder="1" applyAlignment="1">
      <alignment horizontal="right" vertical="center"/>
    </xf>
    <xf numFmtId="3" fontId="7" fillId="0" borderId="38" xfId="0" applyNumberFormat="1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38" fontId="13" fillId="0" borderId="38" xfId="49" applyFont="1" applyFill="1" applyBorder="1" applyAlignment="1">
      <alignment vertical="center"/>
    </xf>
    <xf numFmtId="38" fontId="13" fillId="0" borderId="39" xfId="49" applyFont="1" applyFill="1" applyBorder="1" applyAlignment="1">
      <alignment vertical="center"/>
    </xf>
    <xf numFmtId="38" fontId="13" fillId="0" borderId="43" xfId="49" applyFont="1" applyFill="1" applyBorder="1" applyAlignment="1">
      <alignment vertical="center"/>
    </xf>
    <xf numFmtId="3" fontId="7" fillId="0" borderId="44" xfId="0" applyNumberFormat="1" applyFont="1" applyFill="1" applyBorder="1" applyAlignment="1">
      <alignment vertical="center"/>
    </xf>
    <xf numFmtId="3" fontId="7" fillId="0" borderId="45" xfId="0" applyNumberFormat="1" applyFont="1" applyFill="1" applyBorder="1" applyAlignment="1">
      <alignment vertical="center"/>
    </xf>
    <xf numFmtId="3" fontId="13" fillId="0" borderId="44" xfId="0" applyNumberFormat="1" applyFont="1" applyFill="1" applyBorder="1" applyAlignment="1">
      <alignment horizontal="right" vertical="center"/>
    </xf>
    <xf numFmtId="38" fontId="13" fillId="0" borderId="44" xfId="49" applyFont="1" applyFill="1" applyBorder="1" applyAlignment="1">
      <alignment vertical="center"/>
    </xf>
    <xf numFmtId="3" fontId="13" fillId="0" borderId="46" xfId="0" applyNumberFormat="1" applyFont="1" applyFill="1" applyBorder="1" applyAlignment="1">
      <alignment horizontal="right" vertical="center"/>
    </xf>
    <xf numFmtId="3" fontId="7" fillId="0" borderId="4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7" fillId="0" borderId="4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38" fontId="7" fillId="0" borderId="25" xfId="0" applyNumberFormat="1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horizontal="right" vertical="center"/>
    </xf>
    <xf numFmtId="0" fontId="13" fillId="0" borderId="39" xfId="0" applyFont="1" applyFill="1" applyBorder="1" applyAlignment="1">
      <alignment horizontal="right" vertical="center"/>
    </xf>
    <xf numFmtId="3" fontId="13" fillId="0" borderId="43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3" fontId="13" fillId="0" borderId="36" xfId="0" applyNumberFormat="1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0" fontId="7" fillId="0" borderId="35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38" fontId="13" fillId="0" borderId="38" xfId="49" applyFont="1" applyFill="1" applyBorder="1" applyAlignment="1">
      <alignment horizontal="right" vertical="center"/>
    </xf>
    <xf numFmtId="38" fontId="13" fillId="0" borderId="44" xfId="49" applyFont="1" applyFill="1" applyBorder="1" applyAlignment="1">
      <alignment horizontal="right" vertical="center"/>
    </xf>
    <xf numFmtId="38" fontId="13" fillId="0" borderId="27" xfId="49" applyFont="1" applyFill="1" applyBorder="1" applyAlignment="1">
      <alignment vertical="center"/>
    </xf>
    <xf numFmtId="38" fontId="15" fillId="0" borderId="0" xfId="49" applyFont="1" applyFill="1" applyAlignment="1">
      <alignment/>
    </xf>
    <xf numFmtId="0" fontId="7" fillId="0" borderId="0" xfId="0" applyFont="1" applyFill="1" applyBorder="1" applyAlignment="1">
      <alignment horizontal="left" vertical="center"/>
    </xf>
    <xf numFmtId="38" fontId="7" fillId="0" borderId="48" xfId="49" applyFont="1" applyFill="1" applyBorder="1" applyAlignment="1">
      <alignment vertical="center"/>
    </xf>
    <xf numFmtId="38" fontId="13" fillId="0" borderId="49" xfId="49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38" fontId="12" fillId="0" borderId="12" xfId="49" applyFont="1" applyFill="1" applyBorder="1" applyAlignment="1">
      <alignment horizontal="center" vertical="center"/>
    </xf>
    <xf numFmtId="38" fontId="15" fillId="0" borderId="0" xfId="49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38" fontId="12" fillId="0" borderId="10" xfId="49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35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51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52" xfId="0" applyFont="1" applyFill="1" applyBorder="1" applyAlignment="1">
      <alignment horizontal="distributed" vertical="center"/>
    </xf>
    <xf numFmtId="0" fontId="7" fillId="0" borderId="53" xfId="0" applyFont="1" applyFill="1" applyBorder="1" applyAlignment="1">
      <alignment horizontal="distributed" vertical="center"/>
    </xf>
    <xf numFmtId="0" fontId="7" fillId="0" borderId="54" xfId="0" applyFont="1" applyFill="1" applyBorder="1" applyAlignment="1">
      <alignment horizontal="distributed" vertical="center"/>
    </xf>
    <xf numFmtId="0" fontId="7" fillId="0" borderId="42" xfId="0" applyFont="1" applyFill="1" applyBorder="1" applyAlignment="1">
      <alignment horizontal="distributed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9"/>
  <sheetViews>
    <sheetView zoomScalePageLayoutView="0" workbookViewId="0" topLeftCell="A1">
      <selection activeCell="B1" sqref="B1:O1"/>
    </sheetView>
  </sheetViews>
  <sheetFormatPr defaultColWidth="8.25390625" defaultRowHeight="34.5" customHeight="1"/>
  <cols>
    <col min="1" max="1" width="2.75390625" style="2" customWidth="1"/>
    <col min="2" max="2" width="13.125" style="2" customWidth="1"/>
    <col min="3" max="3" width="15.625" style="2" customWidth="1"/>
    <col min="4" max="4" width="1.625" style="2" customWidth="1"/>
    <col min="5" max="5" width="10.625" style="2" customWidth="1"/>
    <col min="6" max="7" width="1.625" style="2" customWidth="1"/>
    <col min="8" max="8" width="10.625" style="2" customWidth="1"/>
    <col min="9" max="10" width="1.625" style="2" customWidth="1"/>
    <col min="11" max="11" width="10.625" style="2" customWidth="1"/>
    <col min="12" max="13" width="1.625" style="2" customWidth="1"/>
    <col min="14" max="14" width="10.625" style="2" customWidth="1"/>
    <col min="15" max="15" width="1.625" style="2" customWidth="1"/>
    <col min="16" max="16384" width="8.25390625" style="2" customWidth="1"/>
  </cols>
  <sheetData>
    <row r="1" spans="2:16" ht="30" customHeight="1">
      <c r="B1" s="173" t="s">
        <v>127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"/>
    </row>
    <row r="2" spans="2:16" ht="15" customHeight="1">
      <c r="B2" s="4"/>
      <c r="C2" s="4"/>
      <c r="D2" s="4"/>
      <c r="E2" s="4"/>
      <c r="F2" s="4"/>
      <c r="G2" s="4"/>
      <c r="H2" s="4"/>
      <c r="I2" s="4"/>
      <c r="J2" s="4"/>
      <c r="K2" s="174" t="s">
        <v>13</v>
      </c>
      <c r="L2" s="174"/>
      <c r="M2" s="174"/>
      <c r="N2" s="174"/>
      <c r="O2" s="174"/>
      <c r="P2" s="1"/>
    </row>
    <row r="3" spans="2:15" ht="15" customHeight="1">
      <c r="B3" s="43"/>
      <c r="C3" s="43"/>
      <c r="D3" s="43"/>
      <c r="E3" s="43"/>
      <c r="F3" s="43"/>
      <c r="G3" s="43"/>
      <c r="H3" s="43"/>
      <c r="I3" s="43"/>
      <c r="J3" s="43"/>
      <c r="K3" s="175" t="s">
        <v>87</v>
      </c>
      <c r="L3" s="175"/>
      <c r="M3" s="175"/>
      <c r="N3" s="175"/>
      <c r="O3" s="175"/>
    </row>
    <row r="4" spans="2:15" ht="21.75" customHeight="1">
      <c r="B4" s="176" t="s">
        <v>82</v>
      </c>
      <c r="C4" s="177"/>
      <c r="D4" s="44"/>
      <c r="E4" s="45" t="s">
        <v>10</v>
      </c>
      <c r="F4" s="45"/>
      <c r="G4" s="46"/>
      <c r="H4" s="47" t="s">
        <v>0</v>
      </c>
      <c r="I4" s="48"/>
      <c r="J4" s="47"/>
      <c r="K4" s="47" t="s">
        <v>1</v>
      </c>
      <c r="L4" s="47"/>
      <c r="M4" s="46"/>
      <c r="N4" s="47" t="s">
        <v>2</v>
      </c>
      <c r="O4" s="48"/>
    </row>
    <row r="5" spans="2:15" ht="21.75" customHeight="1">
      <c r="B5" s="178" t="s">
        <v>3</v>
      </c>
      <c r="C5" s="49" t="s">
        <v>31</v>
      </c>
      <c r="D5" s="50"/>
      <c r="E5" s="51">
        <v>7501</v>
      </c>
      <c r="F5" s="52"/>
      <c r="G5" s="53"/>
      <c r="H5" s="54">
        <v>7041</v>
      </c>
      <c r="I5" s="55"/>
      <c r="J5" s="52"/>
      <c r="K5" s="54">
        <v>8666</v>
      </c>
      <c r="L5" s="52"/>
      <c r="M5" s="53"/>
      <c r="N5" s="51">
        <f>H5+K5</f>
        <v>15707</v>
      </c>
      <c r="O5" s="55"/>
    </row>
    <row r="6" spans="2:15" ht="21.75" customHeight="1">
      <c r="B6" s="179"/>
      <c r="C6" s="56" t="s">
        <v>32</v>
      </c>
      <c r="D6" s="57"/>
      <c r="E6" s="58">
        <v>5443</v>
      </c>
      <c r="F6" s="59"/>
      <c r="G6" s="60"/>
      <c r="H6" s="61">
        <v>5650</v>
      </c>
      <c r="I6" s="62"/>
      <c r="J6" s="59"/>
      <c r="K6" s="61">
        <v>6467</v>
      </c>
      <c r="L6" s="59"/>
      <c r="M6" s="60"/>
      <c r="N6" s="58">
        <f>H6+K6</f>
        <v>12117</v>
      </c>
      <c r="O6" s="62"/>
    </row>
    <row r="7" spans="2:15" ht="21.75" customHeight="1">
      <c r="B7" s="179"/>
      <c r="C7" s="56" t="s">
        <v>33</v>
      </c>
      <c r="D7" s="57" t="s">
        <v>34</v>
      </c>
      <c r="E7" s="58">
        <v>998</v>
      </c>
      <c r="F7" s="63" t="s">
        <v>35</v>
      </c>
      <c r="G7" s="64" t="s">
        <v>34</v>
      </c>
      <c r="H7" s="61">
        <v>993</v>
      </c>
      <c r="I7" s="65" t="s">
        <v>35</v>
      </c>
      <c r="J7" s="66" t="s">
        <v>34</v>
      </c>
      <c r="K7" s="61">
        <v>1114</v>
      </c>
      <c r="L7" s="66" t="s">
        <v>35</v>
      </c>
      <c r="M7" s="67" t="s">
        <v>34</v>
      </c>
      <c r="N7" s="58">
        <f aca="true" t="shared" si="0" ref="N7:N34">H7+K7</f>
        <v>2107</v>
      </c>
      <c r="O7" s="65" t="s">
        <v>35</v>
      </c>
    </row>
    <row r="8" spans="2:15" ht="21.75" customHeight="1">
      <c r="B8" s="179"/>
      <c r="C8" s="56" t="s">
        <v>36</v>
      </c>
      <c r="D8" s="57" t="s">
        <v>34</v>
      </c>
      <c r="E8" s="58">
        <v>655</v>
      </c>
      <c r="F8" s="68" t="s">
        <v>35</v>
      </c>
      <c r="G8" s="69" t="s">
        <v>34</v>
      </c>
      <c r="H8" s="70">
        <v>783</v>
      </c>
      <c r="I8" s="65" t="s">
        <v>35</v>
      </c>
      <c r="J8" s="66" t="s">
        <v>34</v>
      </c>
      <c r="K8" s="61">
        <v>878</v>
      </c>
      <c r="L8" s="66" t="s">
        <v>35</v>
      </c>
      <c r="M8" s="67" t="s">
        <v>34</v>
      </c>
      <c r="N8" s="58">
        <f t="shared" si="0"/>
        <v>1661</v>
      </c>
      <c r="O8" s="65" t="s">
        <v>35</v>
      </c>
    </row>
    <row r="9" spans="2:15" ht="21.75" customHeight="1">
      <c r="B9" s="179"/>
      <c r="C9" s="56" t="s">
        <v>37</v>
      </c>
      <c r="D9" s="57"/>
      <c r="E9" s="71">
        <v>1685</v>
      </c>
      <c r="F9" s="59"/>
      <c r="G9" s="60"/>
      <c r="H9" s="61">
        <v>1880</v>
      </c>
      <c r="I9" s="62"/>
      <c r="J9" s="59"/>
      <c r="K9" s="61">
        <v>2198</v>
      </c>
      <c r="L9" s="59"/>
      <c r="M9" s="60"/>
      <c r="N9" s="58">
        <f t="shared" si="0"/>
        <v>4078</v>
      </c>
      <c r="O9" s="62"/>
    </row>
    <row r="10" spans="2:15" ht="21.75" customHeight="1">
      <c r="B10" s="179"/>
      <c r="C10" s="56" t="s">
        <v>38</v>
      </c>
      <c r="D10" s="57"/>
      <c r="E10" s="58">
        <v>1393</v>
      </c>
      <c r="F10" s="59"/>
      <c r="G10" s="60"/>
      <c r="H10" s="61">
        <v>1442</v>
      </c>
      <c r="I10" s="62"/>
      <c r="J10" s="59"/>
      <c r="K10" s="61">
        <v>1692</v>
      </c>
      <c r="L10" s="59"/>
      <c r="M10" s="60"/>
      <c r="N10" s="58">
        <f t="shared" si="0"/>
        <v>3134</v>
      </c>
      <c r="O10" s="62"/>
    </row>
    <row r="11" spans="2:15" ht="21.75" customHeight="1">
      <c r="B11" s="179"/>
      <c r="C11" s="56" t="s">
        <v>39</v>
      </c>
      <c r="D11" s="57" t="s">
        <v>34</v>
      </c>
      <c r="E11" s="58">
        <v>66</v>
      </c>
      <c r="F11" s="68" t="s">
        <v>35</v>
      </c>
      <c r="G11" s="69" t="s">
        <v>34</v>
      </c>
      <c r="H11" s="70">
        <v>62</v>
      </c>
      <c r="I11" s="72" t="s">
        <v>35</v>
      </c>
      <c r="J11" s="68" t="s">
        <v>34</v>
      </c>
      <c r="K11" s="70">
        <v>87</v>
      </c>
      <c r="L11" s="68" t="s">
        <v>35</v>
      </c>
      <c r="M11" s="69" t="s">
        <v>34</v>
      </c>
      <c r="N11" s="58">
        <f t="shared" si="0"/>
        <v>149</v>
      </c>
      <c r="O11" s="72" t="s">
        <v>35</v>
      </c>
    </row>
    <row r="12" spans="2:15" ht="21.75" customHeight="1">
      <c r="B12" s="179"/>
      <c r="C12" s="56" t="s">
        <v>40</v>
      </c>
      <c r="D12" s="57"/>
      <c r="E12" s="58">
        <v>606</v>
      </c>
      <c r="F12" s="57"/>
      <c r="G12" s="73"/>
      <c r="H12" s="61">
        <v>637</v>
      </c>
      <c r="I12" s="74"/>
      <c r="J12" s="57"/>
      <c r="K12" s="61">
        <v>758</v>
      </c>
      <c r="L12" s="57"/>
      <c r="M12" s="73"/>
      <c r="N12" s="58">
        <f t="shared" si="0"/>
        <v>1395</v>
      </c>
      <c r="O12" s="62"/>
    </row>
    <row r="13" spans="2:15" ht="21.75" customHeight="1">
      <c r="B13" s="179"/>
      <c r="C13" s="56" t="s">
        <v>41</v>
      </c>
      <c r="D13" s="57"/>
      <c r="E13" s="58">
        <v>970</v>
      </c>
      <c r="F13" s="59"/>
      <c r="G13" s="60"/>
      <c r="H13" s="61">
        <v>1023</v>
      </c>
      <c r="I13" s="62"/>
      <c r="J13" s="59"/>
      <c r="K13" s="61">
        <v>1190</v>
      </c>
      <c r="L13" s="59"/>
      <c r="M13" s="60"/>
      <c r="N13" s="58">
        <f t="shared" si="0"/>
        <v>2213</v>
      </c>
      <c r="O13" s="62"/>
    </row>
    <row r="14" spans="2:15" ht="21.75" customHeight="1">
      <c r="B14" s="179"/>
      <c r="C14" s="56" t="s">
        <v>42</v>
      </c>
      <c r="D14" s="57"/>
      <c r="E14" s="58">
        <v>301</v>
      </c>
      <c r="F14" s="57"/>
      <c r="G14" s="73"/>
      <c r="H14" s="61">
        <v>390</v>
      </c>
      <c r="I14" s="74"/>
      <c r="J14" s="57"/>
      <c r="K14" s="61">
        <v>468</v>
      </c>
      <c r="L14" s="57"/>
      <c r="M14" s="73"/>
      <c r="N14" s="58">
        <f t="shared" si="0"/>
        <v>858</v>
      </c>
      <c r="O14" s="74"/>
    </row>
    <row r="15" spans="2:15" ht="21.75" customHeight="1">
      <c r="B15" s="179"/>
      <c r="C15" s="56" t="s">
        <v>43</v>
      </c>
      <c r="D15" s="57"/>
      <c r="E15" s="58">
        <v>78</v>
      </c>
      <c r="F15" s="57"/>
      <c r="G15" s="73"/>
      <c r="H15" s="61">
        <v>83</v>
      </c>
      <c r="I15" s="74"/>
      <c r="J15" s="57"/>
      <c r="K15" s="61">
        <v>105</v>
      </c>
      <c r="L15" s="57"/>
      <c r="M15" s="73"/>
      <c r="N15" s="58">
        <f t="shared" si="0"/>
        <v>188</v>
      </c>
      <c r="O15" s="74"/>
    </row>
    <row r="16" spans="2:15" ht="21.75" customHeight="1">
      <c r="B16" s="179"/>
      <c r="C16" s="56" t="s">
        <v>44</v>
      </c>
      <c r="D16" s="57"/>
      <c r="E16" s="58">
        <v>4</v>
      </c>
      <c r="F16" s="57"/>
      <c r="G16" s="73"/>
      <c r="H16" s="61">
        <v>2</v>
      </c>
      <c r="I16" s="74"/>
      <c r="J16" s="57"/>
      <c r="K16" s="61">
        <v>4</v>
      </c>
      <c r="L16" s="57"/>
      <c r="M16" s="73"/>
      <c r="N16" s="58">
        <f t="shared" si="0"/>
        <v>6</v>
      </c>
      <c r="O16" s="74"/>
    </row>
    <row r="17" spans="2:15" ht="21.75" customHeight="1">
      <c r="B17" s="179"/>
      <c r="C17" s="56" t="s">
        <v>11</v>
      </c>
      <c r="D17" s="57"/>
      <c r="E17" s="58">
        <v>492</v>
      </c>
      <c r="F17" s="57"/>
      <c r="G17" s="73"/>
      <c r="H17" s="61">
        <v>498</v>
      </c>
      <c r="I17" s="74"/>
      <c r="J17" s="57"/>
      <c r="K17" s="61">
        <v>454</v>
      </c>
      <c r="L17" s="57"/>
      <c r="M17" s="73"/>
      <c r="N17" s="58">
        <f t="shared" si="0"/>
        <v>952</v>
      </c>
      <c r="O17" s="62"/>
    </row>
    <row r="18" spans="2:15" ht="21.75" customHeight="1">
      <c r="B18" s="180"/>
      <c r="C18" s="100" t="s">
        <v>45</v>
      </c>
      <c r="D18" s="101"/>
      <c r="E18" s="102">
        <f>E5+E6+E9+E10+E12+E13+E14+E15+E16+E17</f>
        <v>18473</v>
      </c>
      <c r="F18" s="103"/>
      <c r="G18" s="104"/>
      <c r="H18" s="102">
        <f>H5+H6+H9+H10+H12+H13+H14+H15+H16+H17</f>
        <v>18646</v>
      </c>
      <c r="I18" s="105"/>
      <c r="J18" s="103"/>
      <c r="K18" s="102">
        <f>K5+K6+K9+K10+K12+K13+K14+K15+K16+K17</f>
        <v>22002</v>
      </c>
      <c r="L18" s="103"/>
      <c r="M18" s="104"/>
      <c r="N18" s="106">
        <f>N5+N6+N9+N10+N12+N13+N14+N15+N16+N17</f>
        <v>40648</v>
      </c>
      <c r="O18" s="75"/>
    </row>
    <row r="19" spans="2:15" ht="21.75" customHeight="1">
      <c r="B19" s="178" t="s">
        <v>4</v>
      </c>
      <c r="C19" s="49" t="s">
        <v>46</v>
      </c>
      <c r="D19" s="50"/>
      <c r="E19" s="51">
        <v>451</v>
      </c>
      <c r="F19" s="50"/>
      <c r="G19" s="76"/>
      <c r="H19" s="54">
        <v>443</v>
      </c>
      <c r="I19" s="77"/>
      <c r="J19" s="50"/>
      <c r="K19" s="54">
        <v>533</v>
      </c>
      <c r="L19" s="50"/>
      <c r="M19" s="76"/>
      <c r="N19" s="51">
        <f t="shared" si="0"/>
        <v>976</v>
      </c>
      <c r="O19" s="55"/>
    </row>
    <row r="20" spans="2:15" ht="21.75" customHeight="1">
      <c r="B20" s="180"/>
      <c r="C20" s="100" t="s">
        <v>12</v>
      </c>
      <c r="D20" s="101"/>
      <c r="E20" s="106">
        <f>SUM(E19)</f>
        <v>451</v>
      </c>
      <c r="F20" s="101"/>
      <c r="G20" s="107"/>
      <c r="H20" s="108">
        <f>SUM(H19)</f>
        <v>443</v>
      </c>
      <c r="I20" s="109"/>
      <c r="J20" s="101"/>
      <c r="K20" s="108">
        <f>SUM(K19)</f>
        <v>533</v>
      </c>
      <c r="L20" s="101"/>
      <c r="M20" s="107"/>
      <c r="N20" s="106">
        <f>SUM(N19)</f>
        <v>976</v>
      </c>
      <c r="O20" s="75"/>
    </row>
    <row r="21" spans="2:15" ht="21.75" customHeight="1">
      <c r="B21" s="181" t="s">
        <v>5</v>
      </c>
      <c r="C21" s="49" t="s">
        <v>47</v>
      </c>
      <c r="D21" s="50"/>
      <c r="E21" s="51">
        <v>501</v>
      </c>
      <c r="F21" s="50"/>
      <c r="G21" s="76"/>
      <c r="H21" s="54">
        <v>509</v>
      </c>
      <c r="I21" s="77"/>
      <c r="J21" s="50"/>
      <c r="K21" s="54">
        <v>614</v>
      </c>
      <c r="L21" s="50"/>
      <c r="M21" s="76"/>
      <c r="N21" s="51">
        <f t="shared" si="0"/>
        <v>1123</v>
      </c>
      <c r="O21" s="55"/>
    </row>
    <row r="22" spans="2:15" ht="21.75" customHeight="1">
      <c r="B22" s="182"/>
      <c r="C22" s="78" t="s">
        <v>48</v>
      </c>
      <c r="D22" s="79"/>
      <c r="E22" s="71">
        <v>848</v>
      </c>
      <c r="F22" s="79"/>
      <c r="G22" s="80"/>
      <c r="H22" s="81">
        <v>894</v>
      </c>
      <c r="I22" s="82"/>
      <c r="J22" s="83"/>
      <c r="K22" s="81">
        <v>1031</v>
      </c>
      <c r="L22" s="83"/>
      <c r="M22" s="84"/>
      <c r="N22" s="71">
        <f t="shared" si="0"/>
        <v>1925</v>
      </c>
      <c r="O22" s="82"/>
    </row>
    <row r="23" spans="2:15" ht="21.75" customHeight="1">
      <c r="B23" s="183"/>
      <c r="C23" s="110" t="s">
        <v>45</v>
      </c>
      <c r="D23" s="111"/>
      <c r="E23" s="106">
        <f>SUM(E21:E22)</f>
        <v>1349</v>
      </c>
      <c r="F23" s="112"/>
      <c r="G23" s="113"/>
      <c r="H23" s="114">
        <f>SUM(H21:H22)</f>
        <v>1403</v>
      </c>
      <c r="I23" s="115"/>
      <c r="J23" s="112"/>
      <c r="K23" s="114">
        <f>SUM(K21:K22)</f>
        <v>1645</v>
      </c>
      <c r="L23" s="112"/>
      <c r="M23" s="113"/>
      <c r="N23" s="106">
        <f>SUM(N21:N22)</f>
        <v>3048</v>
      </c>
      <c r="O23" s="85"/>
    </row>
    <row r="24" spans="2:15" ht="21.75" customHeight="1">
      <c r="B24" s="181" t="s">
        <v>6</v>
      </c>
      <c r="C24" s="49" t="s">
        <v>49</v>
      </c>
      <c r="D24" s="50"/>
      <c r="E24" s="51">
        <v>481</v>
      </c>
      <c r="F24" s="50"/>
      <c r="G24" s="76"/>
      <c r="H24" s="54">
        <v>498</v>
      </c>
      <c r="I24" s="77"/>
      <c r="J24" s="50"/>
      <c r="K24" s="54">
        <v>567</v>
      </c>
      <c r="L24" s="50"/>
      <c r="M24" s="76"/>
      <c r="N24" s="51">
        <f t="shared" si="0"/>
        <v>1065</v>
      </c>
      <c r="O24" s="55"/>
    </row>
    <row r="25" spans="2:15" ht="21.75" customHeight="1">
      <c r="B25" s="182"/>
      <c r="C25" s="56" t="s">
        <v>50</v>
      </c>
      <c r="D25" s="57"/>
      <c r="E25" s="58">
        <v>306</v>
      </c>
      <c r="F25" s="57"/>
      <c r="G25" s="73"/>
      <c r="H25" s="61">
        <v>338</v>
      </c>
      <c r="I25" s="74"/>
      <c r="J25" s="57"/>
      <c r="K25" s="61">
        <v>348</v>
      </c>
      <c r="L25" s="57"/>
      <c r="M25" s="73"/>
      <c r="N25" s="58">
        <f t="shared" si="0"/>
        <v>686</v>
      </c>
      <c r="O25" s="74"/>
    </row>
    <row r="26" spans="2:15" ht="21.75" customHeight="1">
      <c r="B26" s="183"/>
      <c r="C26" s="110" t="s">
        <v>45</v>
      </c>
      <c r="D26" s="111"/>
      <c r="E26" s="106">
        <f>SUM(E24:E25)</f>
        <v>787</v>
      </c>
      <c r="F26" s="111"/>
      <c r="G26" s="116"/>
      <c r="H26" s="114">
        <f>SUM(H24:H25)</f>
        <v>836</v>
      </c>
      <c r="I26" s="115"/>
      <c r="J26" s="112"/>
      <c r="K26" s="114">
        <f>SUM(K24:K25)</f>
        <v>915</v>
      </c>
      <c r="L26" s="112"/>
      <c r="M26" s="113"/>
      <c r="N26" s="106">
        <f>SUM(N24:N25)</f>
        <v>1751</v>
      </c>
      <c r="O26" s="85"/>
    </row>
    <row r="27" spans="2:15" ht="21.75" customHeight="1">
      <c r="B27" s="181" t="s">
        <v>7</v>
      </c>
      <c r="C27" s="49" t="s">
        <v>51</v>
      </c>
      <c r="D27" s="50"/>
      <c r="E27" s="51">
        <v>1127</v>
      </c>
      <c r="F27" s="52"/>
      <c r="G27" s="53"/>
      <c r="H27" s="54">
        <v>1112</v>
      </c>
      <c r="I27" s="55"/>
      <c r="J27" s="52"/>
      <c r="K27" s="54">
        <v>1317</v>
      </c>
      <c r="L27" s="52"/>
      <c r="M27" s="53"/>
      <c r="N27" s="51">
        <f t="shared" si="0"/>
        <v>2429</v>
      </c>
      <c r="O27" s="55"/>
    </row>
    <row r="28" spans="2:15" ht="21.75" customHeight="1">
      <c r="B28" s="182"/>
      <c r="C28" s="56" t="s">
        <v>52</v>
      </c>
      <c r="D28" s="57"/>
      <c r="E28" s="58">
        <v>293</v>
      </c>
      <c r="F28" s="57"/>
      <c r="G28" s="73"/>
      <c r="H28" s="61">
        <v>308</v>
      </c>
      <c r="I28" s="74"/>
      <c r="J28" s="57"/>
      <c r="K28" s="61">
        <v>341</v>
      </c>
      <c r="L28" s="57"/>
      <c r="M28" s="73"/>
      <c r="N28" s="58">
        <f t="shared" si="0"/>
        <v>649</v>
      </c>
      <c r="O28" s="74"/>
    </row>
    <row r="29" spans="2:15" ht="21.75" customHeight="1">
      <c r="B29" s="183"/>
      <c r="C29" s="110" t="s">
        <v>45</v>
      </c>
      <c r="D29" s="111"/>
      <c r="E29" s="106">
        <f>SUM(E27:E28)</f>
        <v>1420</v>
      </c>
      <c r="F29" s="112"/>
      <c r="G29" s="113"/>
      <c r="H29" s="114">
        <f>SUM(H27:H28)</f>
        <v>1420</v>
      </c>
      <c r="I29" s="115"/>
      <c r="J29" s="112"/>
      <c r="K29" s="114">
        <f>SUM(K27:K28)</f>
        <v>1658</v>
      </c>
      <c r="L29" s="112"/>
      <c r="M29" s="113"/>
      <c r="N29" s="106">
        <f>SUM(N27:N28)</f>
        <v>3078</v>
      </c>
      <c r="O29" s="85"/>
    </row>
    <row r="30" spans="2:15" ht="21.75" customHeight="1">
      <c r="B30" s="181" t="s">
        <v>8</v>
      </c>
      <c r="C30" s="49" t="s">
        <v>53</v>
      </c>
      <c r="D30" s="50"/>
      <c r="E30" s="51">
        <v>464</v>
      </c>
      <c r="F30" s="50"/>
      <c r="G30" s="76"/>
      <c r="H30" s="54">
        <v>479</v>
      </c>
      <c r="I30" s="77"/>
      <c r="J30" s="50"/>
      <c r="K30" s="54">
        <v>599</v>
      </c>
      <c r="L30" s="50"/>
      <c r="M30" s="76"/>
      <c r="N30" s="51">
        <f t="shared" si="0"/>
        <v>1078</v>
      </c>
      <c r="O30" s="55"/>
    </row>
    <row r="31" spans="2:15" ht="21.75" customHeight="1">
      <c r="B31" s="182"/>
      <c r="C31" s="56" t="s">
        <v>54</v>
      </c>
      <c r="D31" s="57"/>
      <c r="E31" s="58">
        <v>319</v>
      </c>
      <c r="F31" s="57"/>
      <c r="G31" s="73"/>
      <c r="H31" s="61">
        <v>368</v>
      </c>
      <c r="I31" s="74"/>
      <c r="J31" s="57"/>
      <c r="K31" s="61">
        <v>417</v>
      </c>
      <c r="L31" s="57"/>
      <c r="M31" s="73"/>
      <c r="N31" s="58">
        <f t="shared" si="0"/>
        <v>785</v>
      </c>
      <c r="O31" s="74"/>
    </row>
    <row r="32" spans="2:15" ht="21.75" customHeight="1">
      <c r="B32" s="183"/>
      <c r="C32" s="110" t="s">
        <v>45</v>
      </c>
      <c r="D32" s="111"/>
      <c r="E32" s="106">
        <f>SUM(E30:E31)</f>
        <v>783</v>
      </c>
      <c r="F32" s="111"/>
      <c r="G32" s="116"/>
      <c r="H32" s="117">
        <f>SUM(H30:H31)</f>
        <v>847</v>
      </c>
      <c r="I32" s="118"/>
      <c r="J32" s="111"/>
      <c r="K32" s="114">
        <f>SUM(K30:K31)</f>
        <v>1016</v>
      </c>
      <c r="L32" s="112"/>
      <c r="M32" s="113"/>
      <c r="N32" s="106">
        <f>SUM(N30:N31)</f>
        <v>1863</v>
      </c>
      <c r="O32" s="85"/>
    </row>
    <row r="33" spans="2:15" ht="21.75" customHeight="1">
      <c r="B33" s="179" t="s">
        <v>9</v>
      </c>
      <c r="C33" s="78" t="s">
        <v>55</v>
      </c>
      <c r="D33" s="79"/>
      <c r="E33" s="71">
        <v>469</v>
      </c>
      <c r="F33" s="79"/>
      <c r="G33" s="80"/>
      <c r="H33" s="81">
        <v>518</v>
      </c>
      <c r="I33" s="86"/>
      <c r="J33" s="79"/>
      <c r="K33" s="81">
        <v>589</v>
      </c>
      <c r="L33" s="79"/>
      <c r="M33" s="80"/>
      <c r="N33" s="71">
        <f t="shared" si="0"/>
        <v>1107</v>
      </c>
      <c r="O33" s="82"/>
    </row>
    <row r="34" spans="2:15" ht="21.75" customHeight="1">
      <c r="B34" s="179"/>
      <c r="C34" s="56" t="s">
        <v>56</v>
      </c>
      <c r="D34" s="57"/>
      <c r="E34" s="58">
        <v>409</v>
      </c>
      <c r="F34" s="57"/>
      <c r="G34" s="73"/>
      <c r="H34" s="61">
        <v>433</v>
      </c>
      <c r="I34" s="74"/>
      <c r="J34" s="57"/>
      <c r="K34" s="61">
        <v>531</v>
      </c>
      <c r="L34" s="57"/>
      <c r="M34" s="73"/>
      <c r="N34" s="58">
        <f t="shared" si="0"/>
        <v>964</v>
      </c>
      <c r="O34" s="62"/>
    </row>
    <row r="35" spans="2:15" ht="21.75" customHeight="1" thickBot="1">
      <c r="B35" s="184"/>
      <c r="C35" s="119" t="s">
        <v>45</v>
      </c>
      <c r="D35" s="120"/>
      <c r="E35" s="121">
        <f>SUM(E33:E34)</f>
        <v>878</v>
      </c>
      <c r="F35" s="120"/>
      <c r="G35" s="122"/>
      <c r="H35" s="123">
        <f>SUM(H33:H34)</f>
        <v>951</v>
      </c>
      <c r="I35" s="124"/>
      <c r="J35" s="125"/>
      <c r="K35" s="123">
        <f>SUM(K33:K34)</f>
        <v>1120</v>
      </c>
      <c r="L35" s="125"/>
      <c r="M35" s="126"/>
      <c r="N35" s="121">
        <f>SUM(N33:N34)</f>
        <v>2071</v>
      </c>
      <c r="O35" s="87"/>
    </row>
    <row r="36" spans="2:15" ht="28.5" customHeight="1" thickTop="1">
      <c r="B36" s="185" t="s">
        <v>81</v>
      </c>
      <c r="C36" s="186"/>
      <c r="D36" s="107"/>
      <c r="E36" s="102">
        <f>E18+E20+E23+E26+E29+E32+E35</f>
        <v>24141</v>
      </c>
      <c r="F36" s="103"/>
      <c r="G36" s="104"/>
      <c r="H36" s="102">
        <f>H18+H20+H23+H26+H29+H32+H35</f>
        <v>24546</v>
      </c>
      <c r="I36" s="105"/>
      <c r="J36" s="103"/>
      <c r="K36" s="102">
        <f>K18+K20+K23+K26+K29+K32+K35</f>
        <v>28889</v>
      </c>
      <c r="L36" s="103"/>
      <c r="M36" s="104"/>
      <c r="N36" s="102">
        <f>N18+N20+N23+N26+N29+N32+N35</f>
        <v>53435</v>
      </c>
      <c r="O36" s="75"/>
    </row>
    <row r="37" spans="2:15" ht="18" customHeight="1">
      <c r="B37" s="99" t="s">
        <v>83</v>
      </c>
      <c r="C37" s="99"/>
      <c r="D37" s="99"/>
      <c r="E37" s="99"/>
      <c r="F37" s="99"/>
      <c r="G37" s="99"/>
      <c r="H37" s="99"/>
      <c r="I37" s="88"/>
      <c r="J37" s="88"/>
      <c r="K37" s="88"/>
      <c r="L37" s="88"/>
      <c r="M37" s="88"/>
      <c r="N37" s="88"/>
      <c r="O37" s="43"/>
    </row>
    <row r="38" spans="2:14" ht="18" customHeight="1">
      <c r="B38" s="88" t="s">
        <v>84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2:14" ht="18" customHeight="1">
      <c r="B39" s="88" t="s">
        <v>89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2:14" ht="18.7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2:14" ht="18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2:14" ht="18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2:14" ht="18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2:14" ht="18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4" ht="18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 ht="18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ht="18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2:14" ht="18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:14" ht="18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2:14" ht="18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2:14" ht="18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2:14" ht="18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34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2:14" ht="34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2:14" ht="34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ht="34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2:14" ht="34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2:14" ht="34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2:14" ht="34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2:14" ht="34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2:14" ht="34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2:14" ht="34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2:14" ht="34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2:14" ht="34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ht="34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ht="34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ht="34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2:14" ht="34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ht="34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2:14" ht="34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2:14" ht="34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2:14" ht="34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2:14" ht="34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2:14" ht="34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2:14" ht="34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2:14" ht="34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2:14" ht="34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2:14" ht="34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2:14" ht="34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2:14" ht="34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2:14" ht="34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2:14" ht="34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2:14" ht="34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2:14" ht="34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2:14" ht="34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2:14" ht="34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2:14" ht="34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4" ht="34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14" ht="34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</sheetData>
  <sheetProtection/>
  <mergeCells count="12">
    <mergeCell ref="B21:B23"/>
    <mergeCell ref="B24:B26"/>
    <mergeCell ref="B27:B29"/>
    <mergeCell ref="B30:B32"/>
    <mergeCell ref="B33:B35"/>
    <mergeCell ref="B36:C36"/>
    <mergeCell ref="B1:O1"/>
    <mergeCell ref="K2:O2"/>
    <mergeCell ref="K3:O3"/>
    <mergeCell ref="B4:C4"/>
    <mergeCell ref="B5:B18"/>
    <mergeCell ref="B19:B20"/>
  </mergeCells>
  <printOptions/>
  <pageMargins left="0.7086614173228347" right="0.5118110236220472" top="0.5511811023622047" bottom="0.551181102362204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N26" sqref="N26"/>
    </sheetView>
  </sheetViews>
  <sheetFormatPr defaultColWidth="9.00390625" defaultRowHeight="13.5"/>
  <cols>
    <col min="1" max="1" width="2.50390625" style="0" customWidth="1"/>
    <col min="2" max="3" width="11.625" style="9" customWidth="1"/>
    <col min="4" max="4" width="11.625" style="0" customWidth="1"/>
    <col min="5" max="7" width="11.625" style="9" customWidth="1"/>
    <col min="8" max="8" width="11.625" style="0" customWidth="1"/>
    <col min="9" max="9" width="3.50390625" style="0" customWidth="1"/>
    <col min="10" max="10" width="13.625" style="0" customWidth="1"/>
    <col min="11" max="12" width="9.375" style="9" customWidth="1"/>
    <col min="13" max="13" width="9.375" style="10" customWidth="1"/>
    <col min="14" max="14" width="8.625" style="0" customWidth="1"/>
  </cols>
  <sheetData>
    <row r="1" spans="1:14" s="5" customFormat="1" ht="21" customHeight="1">
      <c r="A1" s="2"/>
      <c r="B1" s="170" t="s">
        <v>14</v>
      </c>
      <c r="C1" s="170"/>
      <c r="D1" s="170"/>
      <c r="E1" s="170"/>
      <c r="F1" s="170"/>
      <c r="G1" s="170"/>
      <c r="H1" s="170"/>
      <c r="I1" s="11"/>
      <c r="J1" s="2"/>
      <c r="K1" s="12"/>
      <c r="L1" s="12"/>
      <c r="M1" s="13"/>
      <c r="N1" s="2"/>
    </row>
    <row r="2" spans="1:14" s="5" customFormat="1" ht="11.25" customHeight="1">
      <c r="A2" s="2"/>
      <c r="B2" s="171"/>
      <c r="C2" s="171"/>
      <c r="D2" s="171"/>
      <c r="E2" s="171"/>
      <c r="F2" s="171"/>
      <c r="G2" s="171"/>
      <c r="H2" s="171"/>
      <c r="I2" s="14"/>
      <c r="J2" s="2"/>
      <c r="K2" s="12"/>
      <c r="L2" s="12"/>
      <c r="M2" s="13"/>
      <c r="N2" s="2"/>
    </row>
    <row r="3" spans="1:14" s="5" customFormat="1" ht="22.5" customHeight="1">
      <c r="A3" s="15"/>
      <c r="B3" s="171" t="s">
        <v>13</v>
      </c>
      <c r="C3" s="171"/>
      <c r="D3" s="171"/>
      <c r="E3" s="171"/>
      <c r="F3" s="171"/>
      <c r="G3" s="171"/>
      <c r="H3" s="171"/>
      <c r="I3" s="14"/>
      <c r="J3" s="92" t="s">
        <v>15</v>
      </c>
      <c r="K3" s="93" t="s">
        <v>16</v>
      </c>
      <c r="L3" s="93" t="s">
        <v>17</v>
      </c>
      <c r="M3" s="94" t="s">
        <v>18</v>
      </c>
      <c r="N3" s="2"/>
    </row>
    <row r="4" spans="1:14" s="5" customFormat="1" ht="22.5" customHeight="1">
      <c r="A4" s="16"/>
      <c r="B4" s="171" t="s">
        <v>111</v>
      </c>
      <c r="C4" s="171"/>
      <c r="D4" s="171"/>
      <c r="E4" s="171"/>
      <c r="F4" s="171"/>
      <c r="G4" s="171"/>
      <c r="H4" s="171"/>
      <c r="I4" s="16"/>
      <c r="J4" s="92" t="s">
        <v>65</v>
      </c>
      <c r="K4" s="95">
        <v>0</v>
      </c>
      <c r="L4" s="95">
        <v>2</v>
      </c>
      <c r="M4" s="96">
        <f>SUM(K4+L4)</f>
        <v>2</v>
      </c>
      <c r="N4" s="2"/>
    </row>
    <row r="5" spans="1:14" s="5" customFormat="1" ht="22.5" customHeight="1">
      <c r="A5" s="16"/>
      <c r="B5" s="17"/>
      <c r="C5" s="166" t="s">
        <v>19</v>
      </c>
      <c r="D5" s="166"/>
      <c r="E5" s="172" t="s">
        <v>20</v>
      </c>
      <c r="F5" s="172"/>
      <c r="G5" s="166" t="s">
        <v>21</v>
      </c>
      <c r="H5" s="166"/>
      <c r="I5" s="18"/>
      <c r="J5" s="98" t="s">
        <v>22</v>
      </c>
      <c r="K5" s="95">
        <v>5</v>
      </c>
      <c r="L5" s="95">
        <v>36</v>
      </c>
      <c r="M5" s="96">
        <f aca="true" t="shared" si="0" ref="M5:M21">SUM(K5+L5)</f>
        <v>41</v>
      </c>
      <c r="N5" s="2"/>
    </row>
    <row r="6" spans="1:14" s="5" customFormat="1" ht="22.5" customHeight="1">
      <c r="A6" s="16"/>
      <c r="B6" s="19" t="s">
        <v>23</v>
      </c>
      <c r="C6" s="167" t="s">
        <v>24</v>
      </c>
      <c r="D6" s="167"/>
      <c r="E6" s="168" t="s">
        <v>25</v>
      </c>
      <c r="F6" s="168"/>
      <c r="G6" s="167" t="s">
        <v>26</v>
      </c>
      <c r="H6" s="167"/>
      <c r="I6" s="18"/>
      <c r="J6" s="98" t="s">
        <v>60</v>
      </c>
      <c r="K6" s="95">
        <v>35</v>
      </c>
      <c r="L6" s="95">
        <v>205</v>
      </c>
      <c r="M6" s="96">
        <f t="shared" si="0"/>
        <v>240</v>
      </c>
      <c r="N6" s="2"/>
    </row>
    <row r="7" spans="1:14" s="5" customFormat="1" ht="22.5" customHeight="1">
      <c r="A7" s="16"/>
      <c r="B7" s="20"/>
      <c r="C7" s="21" t="s">
        <v>57</v>
      </c>
      <c r="D7" s="22" t="s">
        <v>58</v>
      </c>
      <c r="E7" s="21" t="s">
        <v>57</v>
      </c>
      <c r="F7" s="22" t="s">
        <v>58</v>
      </c>
      <c r="G7" s="21" t="s">
        <v>57</v>
      </c>
      <c r="H7" s="22" t="s">
        <v>58</v>
      </c>
      <c r="I7" s="23"/>
      <c r="J7" s="98" t="s">
        <v>61</v>
      </c>
      <c r="K7" s="95">
        <v>204</v>
      </c>
      <c r="L7" s="95">
        <v>684</v>
      </c>
      <c r="M7" s="96">
        <f t="shared" si="0"/>
        <v>888</v>
      </c>
      <c r="N7" s="2"/>
    </row>
    <row r="8" spans="1:14" s="5" customFormat="1" ht="22.5" customHeight="1">
      <c r="A8" s="16"/>
      <c r="B8" s="24" t="s">
        <v>27</v>
      </c>
      <c r="C8" s="25"/>
      <c r="D8" s="26"/>
      <c r="E8" s="25"/>
      <c r="F8" s="25"/>
      <c r="G8" s="25"/>
      <c r="H8" s="26"/>
      <c r="I8" s="27"/>
      <c r="J8" s="98" t="s">
        <v>62</v>
      </c>
      <c r="K8" s="95">
        <v>620</v>
      </c>
      <c r="L8" s="95">
        <v>1452</v>
      </c>
      <c r="M8" s="96">
        <f t="shared" si="0"/>
        <v>2072</v>
      </c>
      <c r="N8" s="2"/>
    </row>
    <row r="9" spans="1:14" s="5" customFormat="1" ht="22.5" customHeight="1">
      <c r="A9" s="16"/>
      <c r="B9" s="28">
        <f>C9+E9+G9</f>
        <v>24557</v>
      </c>
      <c r="C9" s="29">
        <v>2768</v>
      </c>
      <c r="D9" s="89">
        <f>SUM(C9/B9)</f>
        <v>0.11271735146801319</v>
      </c>
      <c r="E9" s="29">
        <v>14364</v>
      </c>
      <c r="F9" s="89">
        <f>SUM(E9/B9)</f>
        <v>0.5849248686728835</v>
      </c>
      <c r="G9" s="29">
        <v>7425</v>
      </c>
      <c r="H9" s="89">
        <f>SUM(G9/B9)</f>
        <v>0.30235777985910334</v>
      </c>
      <c r="I9" s="27"/>
      <c r="J9" s="98" t="s">
        <v>63</v>
      </c>
      <c r="K9" s="95">
        <v>1309</v>
      </c>
      <c r="L9" s="95">
        <v>2123</v>
      </c>
      <c r="M9" s="96">
        <f t="shared" si="0"/>
        <v>3432</v>
      </c>
      <c r="N9" s="2"/>
    </row>
    <row r="10" spans="1:14" s="5" customFormat="1" ht="22.5" customHeight="1">
      <c r="A10" s="16"/>
      <c r="B10" s="30"/>
      <c r="C10" s="31"/>
      <c r="D10" s="32"/>
      <c r="E10" s="32"/>
      <c r="F10" s="32"/>
      <c r="G10" s="32"/>
      <c r="H10" s="32"/>
      <c r="I10" s="33"/>
      <c r="J10" s="98" t="s">
        <v>64</v>
      </c>
      <c r="K10" s="95">
        <v>1656</v>
      </c>
      <c r="L10" s="95">
        <v>2417</v>
      </c>
      <c r="M10" s="96">
        <f t="shared" si="0"/>
        <v>4073</v>
      </c>
      <c r="N10" s="2"/>
    </row>
    <row r="11" spans="1:14" s="5" customFormat="1" ht="22.5" customHeight="1">
      <c r="A11" s="16"/>
      <c r="B11" s="28" t="s">
        <v>28</v>
      </c>
      <c r="C11" s="34"/>
      <c r="D11" s="27"/>
      <c r="E11" s="34"/>
      <c r="F11" s="34"/>
      <c r="G11" s="35"/>
      <c r="H11" s="27"/>
      <c r="I11" s="27"/>
      <c r="J11" s="98" t="s">
        <v>66</v>
      </c>
      <c r="K11" s="95">
        <v>1730</v>
      </c>
      <c r="L11" s="95">
        <v>2298</v>
      </c>
      <c r="M11" s="96">
        <f t="shared" si="0"/>
        <v>4028</v>
      </c>
      <c r="N11" s="2"/>
    </row>
    <row r="12" spans="1:14" s="5" customFormat="1" ht="22.5" customHeight="1">
      <c r="A12" s="16"/>
      <c r="B12" s="28">
        <f>C12+E12+G12</f>
        <v>29004</v>
      </c>
      <c r="C12" s="29">
        <v>2644</v>
      </c>
      <c r="D12" s="89">
        <f>SUM(C12/B12)</f>
        <v>0.09115984002206592</v>
      </c>
      <c r="E12" s="29">
        <v>14832</v>
      </c>
      <c r="F12" s="89">
        <f>SUM(E12/B12)</f>
        <v>0.5113777410012412</v>
      </c>
      <c r="G12" s="36">
        <v>11528</v>
      </c>
      <c r="H12" s="89">
        <f>SUM(G12/B12)</f>
        <v>0.3974624189766929</v>
      </c>
      <c r="I12" s="27"/>
      <c r="J12" s="98" t="s">
        <v>67</v>
      </c>
      <c r="K12" s="95">
        <v>1866</v>
      </c>
      <c r="L12" s="95">
        <v>2311</v>
      </c>
      <c r="M12" s="96">
        <f t="shared" si="0"/>
        <v>4177</v>
      </c>
      <c r="N12" s="2"/>
    </row>
    <row r="13" spans="1:14" s="5" customFormat="1" ht="22.5" customHeight="1">
      <c r="A13" s="16"/>
      <c r="B13" s="30"/>
      <c r="C13" s="31"/>
      <c r="D13" s="32"/>
      <c r="E13" s="32"/>
      <c r="F13" s="32"/>
      <c r="G13" s="32"/>
      <c r="H13" s="32"/>
      <c r="I13" s="33"/>
      <c r="J13" s="98" t="s">
        <v>68</v>
      </c>
      <c r="K13" s="95">
        <v>2652</v>
      </c>
      <c r="L13" s="95">
        <v>2733</v>
      </c>
      <c r="M13" s="96">
        <f t="shared" si="0"/>
        <v>5385</v>
      </c>
      <c r="N13" s="2"/>
    </row>
    <row r="14" spans="1:14" s="5" customFormat="1" ht="22.5" customHeight="1">
      <c r="A14" s="16"/>
      <c r="B14" s="24" t="s">
        <v>29</v>
      </c>
      <c r="C14" s="25"/>
      <c r="D14" s="26"/>
      <c r="E14" s="25"/>
      <c r="F14" s="25"/>
      <c r="G14" s="25"/>
      <c r="H14" s="26"/>
      <c r="I14" s="27"/>
      <c r="J14" s="98" t="s">
        <v>69</v>
      </c>
      <c r="K14" s="95">
        <v>2029</v>
      </c>
      <c r="L14" s="95">
        <v>2068</v>
      </c>
      <c r="M14" s="96">
        <f t="shared" si="0"/>
        <v>4097</v>
      </c>
      <c r="N14" s="2"/>
    </row>
    <row r="15" spans="1:14" s="5" customFormat="1" ht="22.5" customHeight="1">
      <c r="A15" s="16"/>
      <c r="B15" s="37">
        <f>C15+E15+G15</f>
        <v>53561</v>
      </c>
      <c r="C15" s="29">
        <f>SUM(C9:C13)</f>
        <v>5412</v>
      </c>
      <c r="D15" s="90">
        <f>SUM(C15/B15)</f>
        <v>0.10104366983439443</v>
      </c>
      <c r="E15" s="38">
        <f>SUM(E9:E13)</f>
        <v>29196</v>
      </c>
      <c r="F15" s="90">
        <f>SUM(E15/B15)</f>
        <v>0.5450981124325536</v>
      </c>
      <c r="G15" s="38">
        <f>SUM(G9:G13)</f>
        <v>18953</v>
      </c>
      <c r="H15" s="90">
        <f>SUM(G15/B15)</f>
        <v>0.35385821773305204</v>
      </c>
      <c r="I15" s="33"/>
      <c r="J15" s="98" t="s">
        <v>70</v>
      </c>
      <c r="K15" s="95">
        <v>1501</v>
      </c>
      <c r="L15" s="95">
        <v>1603</v>
      </c>
      <c r="M15" s="96">
        <f t="shared" si="0"/>
        <v>3104</v>
      </c>
      <c r="N15" s="2"/>
    </row>
    <row r="16" spans="1:14" s="5" customFormat="1" ht="22.5" customHeight="1">
      <c r="A16" s="2"/>
      <c r="B16" s="39"/>
      <c r="C16" s="40"/>
      <c r="D16" s="41"/>
      <c r="E16" s="40"/>
      <c r="F16" s="40"/>
      <c r="G16" s="40"/>
      <c r="H16" s="41"/>
      <c r="I16" s="42"/>
      <c r="J16" s="98" t="s">
        <v>71</v>
      </c>
      <c r="K16" s="95">
        <v>1276</v>
      </c>
      <c r="L16" s="95">
        <v>1384</v>
      </c>
      <c r="M16" s="96">
        <f t="shared" si="0"/>
        <v>2660</v>
      </c>
      <c r="N16" s="2"/>
    </row>
    <row r="17" spans="1:14" ht="22.5" customHeight="1">
      <c r="A17" s="6"/>
      <c r="B17" s="91" t="s">
        <v>59</v>
      </c>
      <c r="C17" s="7"/>
      <c r="D17" s="6"/>
      <c r="E17" s="7"/>
      <c r="F17" s="7"/>
      <c r="G17" s="7"/>
      <c r="H17" s="6"/>
      <c r="I17" s="6"/>
      <c r="J17" s="98" t="s">
        <v>72</v>
      </c>
      <c r="K17" s="95">
        <v>1317</v>
      </c>
      <c r="L17" s="95">
        <v>1361</v>
      </c>
      <c r="M17" s="96">
        <f t="shared" si="0"/>
        <v>2678</v>
      </c>
      <c r="N17" s="6"/>
    </row>
    <row r="18" spans="1:14" ht="22.5" customHeight="1">
      <c r="A18" s="6"/>
      <c r="B18" s="91" t="s">
        <v>101</v>
      </c>
      <c r="C18" s="7"/>
      <c r="D18" s="6"/>
      <c r="E18" s="7"/>
      <c r="F18" s="7"/>
      <c r="G18" s="162"/>
      <c r="H18" s="162"/>
      <c r="I18" s="6"/>
      <c r="J18" s="98" t="s">
        <v>73</v>
      </c>
      <c r="K18" s="95">
        <v>1475</v>
      </c>
      <c r="L18" s="95">
        <v>1460</v>
      </c>
      <c r="M18" s="96">
        <f t="shared" si="0"/>
        <v>2935</v>
      </c>
      <c r="N18" s="6"/>
    </row>
    <row r="19" spans="1:14" ht="22.5" customHeight="1">
      <c r="A19" s="6"/>
      <c r="B19" s="91" t="s">
        <v>102</v>
      </c>
      <c r="C19" s="7"/>
      <c r="D19" s="6"/>
      <c r="E19" s="7"/>
      <c r="F19" s="7"/>
      <c r="G19" s="7"/>
      <c r="H19" s="6"/>
      <c r="I19" s="6"/>
      <c r="J19" s="98" t="s">
        <v>74</v>
      </c>
      <c r="K19" s="95">
        <v>1138</v>
      </c>
      <c r="L19" s="95">
        <v>1137</v>
      </c>
      <c r="M19" s="96">
        <f t="shared" si="0"/>
        <v>2275</v>
      </c>
      <c r="N19" s="6"/>
    </row>
    <row r="20" spans="1:14" ht="22.5" customHeight="1">
      <c r="A20" s="6"/>
      <c r="B20" s="7"/>
      <c r="C20" s="7"/>
      <c r="D20" s="6"/>
      <c r="E20" s="7"/>
      <c r="F20" s="7"/>
      <c r="G20" s="7"/>
      <c r="H20" s="6"/>
      <c r="I20" s="6"/>
      <c r="J20" s="98" t="s">
        <v>75</v>
      </c>
      <c r="K20" s="95">
        <v>949</v>
      </c>
      <c r="L20" s="95">
        <v>1005</v>
      </c>
      <c r="M20" s="96">
        <f t="shared" si="0"/>
        <v>1954</v>
      </c>
      <c r="N20" s="6"/>
    </row>
    <row r="21" spans="1:14" ht="22.5" customHeight="1">
      <c r="A21" s="6"/>
      <c r="B21" s="7"/>
      <c r="C21" s="7"/>
      <c r="D21" s="6"/>
      <c r="E21" s="7"/>
      <c r="F21" s="7"/>
      <c r="G21" s="7"/>
      <c r="H21" s="6"/>
      <c r="I21" s="6"/>
      <c r="J21" s="98" t="s">
        <v>76</v>
      </c>
      <c r="K21" s="95">
        <v>896</v>
      </c>
      <c r="L21" s="95">
        <v>925</v>
      </c>
      <c r="M21" s="96">
        <f t="shared" si="0"/>
        <v>1821</v>
      </c>
      <c r="N21" s="6"/>
    </row>
    <row r="22" spans="1:14" ht="22.5" customHeight="1">
      <c r="A22" s="6"/>
      <c r="B22" s="7"/>
      <c r="C22" s="7"/>
      <c r="D22" s="6"/>
      <c r="E22" s="7"/>
      <c r="F22" s="7"/>
      <c r="G22" s="7"/>
      <c r="H22" s="6"/>
      <c r="I22" s="6"/>
      <c r="J22" s="98" t="s">
        <v>77</v>
      </c>
      <c r="K22" s="95">
        <v>1131</v>
      </c>
      <c r="L22" s="95">
        <v>1156</v>
      </c>
      <c r="M22" s="96">
        <f>SUM(K22:L22)</f>
        <v>2287</v>
      </c>
      <c r="N22" s="6"/>
    </row>
    <row r="23" spans="1:14" ht="22.5" customHeight="1">
      <c r="A23" s="6"/>
      <c r="B23" s="7"/>
      <c r="C23" s="7"/>
      <c r="D23" s="6"/>
      <c r="E23" s="7"/>
      <c r="F23" s="7"/>
      <c r="G23" s="7"/>
      <c r="H23" s="6"/>
      <c r="I23" s="6"/>
      <c r="J23" s="98" t="s">
        <v>78</v>
      </c>
      <c r="K23" s="95">
        <v>1046</v>
      </c>
      <c r="L23" s="95">
        <v>1012</v>
      </c>
      <c r="M23" s="96">
        <f>SUM(K23:L23)</f>
        <v>2058</v>
      </c>
      <c r="N23" s="6"/>
    </row>
    <row r="24" spans="1:14" ht="22.5" customHeight="1">
      <c r="A24" s="6"/>
      <c r="B24" s="7"/>
      <c r="C24" s="7"/>
      <c r="D24" s="6"/>
      <c r="E24" s="7"/>
      <c r="F24" s="7"/>
      <c r="G24" s="7"/>
      <c r="H24" s="6"/>
      <c r="I24" s="6"/>
      <c r="J24" s="98" t="s">
        <v>79</v>
      </c>
      <c r="K24" s="95">
        <v>925</v>
      </c>
      <c r="L24" s="95">
        <v>864</v>
      </c>
      <c r="M24" s="96">
        <f>SUM(K24+L24)</f>
        <v>1789</v>
      </c>
      <c r="N24" s="6"/>
    </row>
    <row r="25" spans="1:14" ht="22.5" customHeight="1">
      <c r="A25" s="6"/>
      <c r="B25" s="7"/>
      <c r="C25" s="7"/>
      <c r="D25" s="6"/>
      <c r="E25" s="7"/>
      <c r="F25" s="7"/>
      <c r="G25" s="7"/>
      <c r="H25" s="6"/>
      <c r="I25" s="6"/>
      <c r="J25" s="98" t="s">
        <v>80</v>
      </c>
      <c r="K25" s="95">
        <v>797</v>
      </c>
      <c r="L25" s="95">
        <v>768</v>
      </c>
      <c r="M25" s="96">
        <f>SUM(K25+L25)</f>
        <v>1565</v>
      </c>
      <c r="N25" s="6"/>
    </row>
    <row r="26" spans="1:14" ht="25.5" customHeight="1">
      <c r="A26" s="6"/>
      <c r="B26" s="7"/>
      <c r="C26" s="7"/>
      <c r="D26" s="6"/>
      <c r="E26" s="7"/>
      <c r="F26" s="7"/>
      <c r="G26" s="7"/>
      <c r="H26" s="6"/>
      <c r="I26" s="6"/>
      <c r="J26" s="92" t="s">
        <v>30</v>
      </c>
      <c r="K26" s="97">
        <f>SUM(K4:K25)</f>
        <v>24557</v>
      </c>
      <c r="L26" s="97">
        <f>SUM(L4:L25)</f>
        <v>29004</v>
      </c>
      <c r="M26" s="97">
        <f>SUM(M4:M25)</f>
        <v>53561</v>
      </c>
      <c r="N26" s="6"/>
    </row>
    <row r="27" spans="1:14" ht="5.25" customHeight="1">
      <c r="A27" s="6"/>
      <c r="B27" s="7"/>
      <c r="C27" s="7"/>
      <c r="D27" s="6"/>
      <c r="E27" s="7"/>
      <c r="F27" s="7"/>
      <c r="G27" s="7"/>
      <c r="H27" s="6"/>
      <c r="I27" s="6"/>
      <c r="J27" s="6"/>
      <c r="K27" s="7"/>
      <c r="L27" s="7"/>
      <c r="M27" s="8"/>
      <c r="N27" s="6"/>
    </row>
    <row r="28" spans="1:14" ht="6" customHeight="1">
      <c r="A28" s="6"/>
      <c r="B28" s="7"/>
      <c r="C28" s="7"/>
      <c r="D28" s="6"/>
      <c r="E28" s="7"/>
      <c r="F28" s="7"/>
      <c r="G28" s="7"/>
      <c r="H28" s="6"/>
      <c r="I28" s="6"/>
      <c r="J28" s="6"/>
      <c r="K28" s="7"/>
      <c r="L28" s="7"/>
      <c r="M28" s="8"/>
      <c r="N28" s="6"/>
    </row>
  </sheetData>
  <sheetProtection/>
  <mergeCells count="10">
    <mergeCell ref="C6:D6"/>
    <mergeCell ref="E6:F6"/>
    <mergeCell ref="G6:H6"/>
    <mergeCell ref="B1:H1"/>
    <mergeCell ref="B2:H2"/>
    <mergeCell ref="B3:H3"/>
    <mergeCell ref="B4:H4"/>
    <mergeCell ref="C5:D5"/>
    <mergeCell ref="E5:F5"/>
    <mergeCell ref="G5:H5"/>
  </mergeCells>
  <printOptions/>
  <pageMargins left="0.61" right="0.55" top="0.51" bottom="0.2" header="0.31" footer="0.3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U89"/>
  <sheetViews>
    <sheetView zoomScalePageLayoutView="0" workbookViewId="0" topLeftCell="A1">
      <selection activeCell="B1" sqref="B1:T1"/>
    </sheetView>
  </sheetViews>
  <sheetFormatPr defaultColWidth="8.25390625" defaultRowHeight="34.5" customHeight="1"/>
  <cols>
    <col min="1" max="1" width="2.75390625" style="2" customWidth="1"/>
    <col min="2" max="2" width="7.625" style="2" customWidth="1"/>
    <col min="3" max="3" width="12.00390625" style="2" customWidth="1"/>
    <col min="4" max="4" width="9.125" style="2" customWidth="1"/>
    <col min="5" max="5" width="1.625" style="2" customWidth="1"/>
    <col min="6" max="6" width="5.125" style="2" customWidth="1"/>
    <col min="7" max="7" width="1.625" style="2" customWidth="1"/>
    <col min="8" max="8" width="9.125" style="2" customWidth="1"/>
    <col min="9" max="9" width="1.625" style="2" customWidth="1"/>
    <col min="10" max="10" width="5.125" style="2" customWidth="1"/>
    <col min="11" max="11" width="1.625" style="2" customWidth="1"/>
    <col min="12" max="12" width="9.125" style="2" customWidth="1"/>
    <col min="13" max="13" width="1.625" style="2" customWidth="1"/>
    <col min="14" max="14" width="5.125" style="2" customWidth="1"/>
    <col min="15" max="16" width="1.625" style="2" customWidth="1"/>
    <col min="17" max="17" width="9.125" style="2" customWidth="1"/>
    <col min="18" max="18" width="1.625" style="2" customWidth="1"/>
    <col min="19" max="19" width="5.125" style="2" customWidth="1"/>
    <col min="20" max="20" width="1.625" style="2" customWidth="1"/>
    <col min="21" max="16384" width="8.25390625" style="2" customWidth="1"/>
  </cols>
  <sheetData>
    <row r="1" spans="2:21" ht="30" customHeight="1">
      <c r="B1" s="173" t="s">
        <v>127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"/>
    </row>
    <row r="2" spans="2:21" ht="17.25" customHeight="1">
      <c r="B2" s="4"/>
      <c r="C2" s="4"/>
      <c r="D2" s="4"/>
      <c r="E2" s="4"/>
      <c r="F2" s="4"/>
      <c r="G2" s="4"/>
      <c r="H2" s="4"/>
      <c r="I2" s="4"/>
      <c r="J2" s="163"/>
      <c r="K2" s="163"/>
      <c r="L2" s="163"/>
      <c r="M2" s="189" t="s">
        <v>114</v>
      </c>
      <c r="N2" s="189"/>
      <c r="O2" s="189"/>
      <c r="P2" s="189"/>
      <c r="Q2" s="189"/>
      <c r="R2" s="189"/>
      <c r="S2" s="189"/>
      <c r="T2" s="163"/>
      <c r="U2" s="1"/>
    </row>
    <row r="3" spans="2:20" ht="17.25" customHeight="1">
      <c r="B3" s="43"/>
      <c r="C3" s="43"/>
      <c r="D3" s="43"/>
      <c r="E3" s="43"/>
      <c r="F3" s="43"/>
      <c r="G3" s="43"/>
      <c r="H3" s="43"/>
      <c r="I3" s="43"/>
      <c r="J3" s="188" t="s">
        <v>106</v>
      </c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2:20" ht="21.75" customHeight="1">
      <c r="B4" s="176" t="s">
        <v>82</v>
      </c>
      <c r="C4" s="177"/>
      <c r="D4" s="176" t="s">
        <v>10</v>
      </c>
      <c r="E4" s="190"/>
      <c r="F4" s="190"/>
      <c r="G4" s="190"/>
      <c r="H4" s="176" t="s">
        <v>0</v>
      </c>
      <c r="I4" s="190"/>
      <c r="J4" s="190"/>
      <c r="K4" s="177"/>
      <c r="L4" s="176" t="s">
        <v>1</v>
      </c>
      <c r="M4" s="190"/>
      <c r="N4" s="190"/>
      <c r="O4" s="190"/>
      <c r="P4" s="176" t="s">
        <v>2</v>
      </c>
      <c r="Q4" s="190"/>
      <c r="R4" s="190"/>
      <c r="S4" s="190"/>
      <c r="T4" s="177"/>
    </row>
    <row r="5" spans="2:20" ht="21.75" customHeight="1">
      <c r="B5" s="178" t="s">
        <v>92</v>
      </c>
      <c r="C5" s="49" t="s">
        <v>31</v>
      </c>
      <c r="D5" s="51">
        <v>7562</v>
      </c>
      <c r="E5" s="66" t="s">
        <v>34</v>
      </c>
      <c r="F5" s="81">
        <v>62</v>
      </c>
      <c r="G5" s="129" t="s">
        <v>35</v>
      </c>
      <c r="H5" s="81">
        <v>7066</v>
      </c>
      <c r="I5" s="128" t="s">
        <v>34</v>
      </c>
      <c r="J5" s="81">
        <v>33</v>
      </c>
      <c r="K5" s="129" t="s">
        <v>35</v>
      </c>
      <c r="L5" s="146">
        <v>8705</v>
      </c>
      <c r="M5" s="143" t="s">
        <v>34</v>
      </c>
      <c r="N5" s="81">
        <v>72</v>
      </c>
      <c r="O5" s="129" t="s">
        <v>35</v>
      </c>
      <c r="P5" s="128"/>
      <c r="Q5" s="51">
        <f>SUM(H5,L5)</f>
        <v>15771</v>
      </c>
      <c r="R5" s="143" t="s">
        <v>34</v>
      </c>
      <c r="S5" s="71">
        <f>SUM(J5,N5)</f>
        <v>105</v>
      </c>
      <c r="T5" s="129" t="s">
        <v>35</v>
      </c>
    </row>
    <row r="6" spans="2:20" ht="21.75" customHeight="1">
      <c r="B6" s="179"/>
      <c r="C6" s="56" t="s">
        <v>32</v>
      </c>
      <c r="D6" s="58">
        <v>5487</v>
      </c>
      <c r="E6" s="66" t="s">
        <v>34</v>
      </c>
      <c r="F6" s="61">
        <v>57</v>
      </c>
      <c r="G6" s="65" t="s">
        <v>35</v>
      </c>
      <c r="H6" s="61">
        <v>5648</v>
      </c>
      <c r="I6" s="66" t="s">
        <v>34</v>
      </c>
      <c r="J6" s="61">
        <v>29</v>
      </c>
      <c r="K6" s="65" t="s">
        <v>35</v>
      </c>
      <c r="L6" s="147">
        <v>6496</v>
      </c>
      <c r="M6" s="63" t="s">
        <v>34</v>
      </c>
      <c r="N6" s="61">
        <v>60</v>
      </c>
      <c r="O6" s="65" t="s">
        <v>35</v>
      </c>
      <c r="P6" s="66"/>
      <c r="Q6" s="71">
        <f aca="true" t="shared" si="0" ref="Q6:Q17">SUM(H6,L6)</f>
        <v>12144</v>
      </c>
      <c r="R6" s="63" t="s">
        <v>34</v>
      </c>
      <c r="S6" s="71">
        <f aca="true" t="shared" si="1" ref="S6:S17">SUM(J6,N6)</f>
        <v>89</v>
      </c>
      <c r="T6" s="65" t="s">
        <v>35</v>
      </c>
    </row>
    <row r="7" spans="2:20" ht="21.75" customHeight="1">
      <c r="B7" s="179"/>
      <c r="C7" s="152" t="s">
        <v>103</v>
      </c>
      <c r="D7" s="58">
        <v>999</v>
      </c>
      <c r="E7" s="66" t="s">
        <v>34</v>
      </c>
      <c r="F7" s="61">
        <v>11</v>
      </c>
      <c r="G7" s="65" t="s">
        <v>35</v>
      </c>
      <c r="H7" s="61">
        <v>993</v>
      </c>
      <c r="I7" s="66" t="s">
        <v>34</v>
      </c>
      <c r="J7" s="61">
        <v>11</v>
      </c>
      <c r="K7" s="65" t="s">
        <v>35</v>
      </c>
      <c r="L7" s="147">
        <v>1116</v>
      </c>
      <c r="M7" s="63" t="s">
        <v>34</v>
      </c>
      <c r="N7" s="61">
        <v>2</v>
      </c>
      <c r="O7" s="65" t="s">
        <v>35</v>
      </c>
      <c r="P7" s="66"/>
      <c r="Q7" s="58">
        <f t="shared" si="0"/>
        <v>2109</v>
      </c>
      <c r="R7" s="63" t="s">
        <v>34</v>
      </c>
      <c r="S7" s="71">
        <f t="shared" si="1"/>
        <v>13</v>
      </c>
      <c r="T7" s="65" t="s">
        <v>35</v>
      </c>
    </row>
    <row r="8" spans="2:20" ht="21.75" customHeight="1">
      <c r="B8" s="179"/>
      <c r="C8" s="152" t="s">
        <v>104</v>
      </c>
      <c r="D8" s="58">
        <v>663</v>
      </c>
      <c r="E8" s="66" t="s">
        <v>34</v>
      </c>
      <c r="F8" s="157">
        <v>6</v>
      </c>
      <c r="G8" s="65" t="s">
        <v>35</v>
      </c>
      <c r="H8" s="70">
        <v>772</v>
      </c>
      <c r="I8" s="66" t="s">
        <v>34</v>
      </c>
      <c r="J8" s="70">
        <v>0</v>
      </c>
      <c r="K8" s="65" t="s">
        <v>35</v>
      </c>
      <c r="L8" s="147">
        <v>877</v>
      </c>
      <c r="M8" s="63" t="s">
        <v>34</v>
      </c>
      <c r="N8" s="61">
        <v>7</v>
      </c>
      <c r="O8" s="65" t="s">
        <v>35</v>
      </c>
      <c r="P8" s="66"/>
      <c r="Q8" s="58">
        <f t="shared" si="0"/>
        <v>1649</v>
      </c>
      <c r="R8" s="63" t="s">
        <v>34</v>
      </c>
      <c r="S8" s="71">
        <f t="shared" si="1"/>
        <v>7</v>
      </c>
      <c r="T8" s="65" t="s">
        <v>35</v>
      </c>
    </row>
    <row r="9" spans="2:20" ht="21.75" customHeight="1">
      <c r="B9" s="179"/>
      <c r="C9" s="56" t="s">
        <v>37</v>
      </c>
      <c r="D9" s="71">
        <v>1698</v>
      </c>
      <c r="E9" s="66" t="s">
        <v>34</v>
      </c>
      <c r="F9" s="61">
        <v>12</v>
      </c>
      <c r="G9" s="65" t="s">
        <v>35</v>
      </c>
      <c r="H9" s="61">
        <v>1887</v>
      </c>
      <c r="I9" s="66" t="s">
        <v>34</v>
      </c>
      <c r="J9" s="61">
        <v>8</v>
      </c>
      <c r="K9" s="65" t="s">
        <v>35</v>
      </c>
      <c r="L9" s="147">
        <v>2212</v>
      </c>
      <c r="M9" s="63" t="s">
        <v>34</v>
      </c>
      <c r="N9" s="61">
        <v>10</v>
      </c>
      <c r="O9" s="65" t="s">
        <v>35</v>
      </c>
      <c r="P9" s="66"/>
      <c r="Q9" s="58">
        <f t="shared" si="0"/>
        <v>4099</v>
      </c>
      <c r="R9" s="63" t="s">
        <v>34</v>
      </c>
      <c r="S9" s="71">
        <f t="shared" si="1"/>
        <v>18</v>
      </c>
      <c r="T9" s="65" t="s">
        <v>35</v>
      </c>
    </row>
    <row r="10" spans="2:20" ht="21.75" customHeight="1">
      <c r="B10" s="179"/>
      <c r="C10" s="56" t="s">
        <v>38</v>
      </c>
      <c r="D10" s="58">
        <v>1394</v>
      </c>
      <c r="E10" s="66" t="s">
        <v>34</v>
      </c>
      <c r="F10" s="61">
        <v>1</v>
      </c>
      <c r="G10" s="65" t="s">
        <v>35</v>
      </c>
      <c r="H10" s="61">
        <v>1445</v>
      </c>
      <c r="I10" s="66" t="s">
        <v>34</v>
      </c>
      <c r="J10" s="61">
        <v>0</v>
      </c>
      <c r="K10" s="65" t="s">
        <v>35</v>
      </c>
      <c r="L10" s="147">
        <v>1698</v>
      </c>
      <c r="M10" s="63" t="s">
        <v>34</v>
      </c>
      <c r="N10" s="61">
        <v>10</v>
      </c>
      <c r="O10" s="65" t="s">
        <v>35</v>
      </c>
      <c r="P10" s="66"/>
      <c r="Q10" s="58">
        <f t="shared" si="0"/>
        <v>3143</v>
      </c>
      <c r="R10" s="63" t="s">
        <v>34</v>
      </c>
      <c r="S10" s="71">
        <f t="shared" si="1"/>
        <v>10</v>
      </c>
      <c r="T10" s="65" t="s">
        <v>35</v>
      </c>
    </row>
    <row r="11" spans="2:20" ht="21.75" customHeight="1">
      <c r="B11" s="179"/>
      <c r="C11" s="152" t="s">
        <v>105</v>
      </c>
      <c r="D11" s="58">
        <v>66</v>
      </c>
      <c r="E11" s="66" t="s">
        <v>34</v>
      </c>
      <c r="F11" s="157">
        <v>0</v>
      </c>
      <c r="G11" s="65" t="s">
        <v>35</v>
      </c>
      <c r="H11" s="70">
        <v>63</v>
      </c>
      <c r="I11" s="66" t="s">
        <v>34</v>
      </c>
      <c r="J11" s="70">
        <v>0</v>
      </c>
      <c r="K11" s="65" t="s">
        <v>35</v>
      </c>
      <c r="L11" s="148">
        <v>87</v>
      </c>
      <c r="M11" s="63" t="s">
        <v>34</v>
      </c>
      <c r="N11" s="70">
        <v>0</v>
      </c>
      <c r="O11" s="65" t="s">
        <v>35</v>
      </c>
      <c r="P11" s="66"/>
      <c r="Q11" s="58">
        <f t="shared" si="0"/>
        <v>150</v>
      </c>
      <c r="R11" s="63" t="s">
        <v>34</v>
      </c>
      <c r="S11" s="71">
        <f t="shared" si="1"/>
        <v>0</v>
      </c>
      <c r="T11" s="65" t="s">
        <v>35</v>
      </c>
    </row>
    <row r="12" spans="2:20" ht="21.75" customHeight="1">
      <c r="B12" s="179"/>
      <c r="C12" s="56" t="s">
        <v>40</v>
      </c>
      <c r="D12" s="58">
        <v>604</v>
      </c>
      <c r="E12" s="66" t="s">
        <v>34</v>
      </c>
      <c r="F12" s="157">
        <v>0</v>
      </c>
      <c r="G12" s="65" t="s">
        <v>35</v>
      </c>
      <c r="H12" s="61">
        <v>629</v>
      </c>
      <c r="I12" s="66" t="s">
        <v>34</v>
      </c>
      <c r="J12" s="61">
        <v>0</v>
      </c>
      <c r="K12" s="65" t="s">
        <v>35</v>
      </c>
      <c r="L12" s="147">
        <v>752</v>
      </c>
      <c r="M12" s="63" t="s">
        <v>34</v>
      </c>
      <c r="N12" s="61">
        <v>3</v>
      </c>
      <c r="O12" s="65" t="s">
        <v>35</v>
      </c>
      <c r="P12" s="66"/>
      <c r="Q12" s="58">
        <f t="shared" si="0"/>
        <v>1381</v>
      </c>
      <c r="R12" s="63" t="s">
        <v>34</v>
      </c>
      <c r="S12" s="71">
        <f t="shared" si="1"/>
        <v>3</v>
      </c>
      <c r="T12" s="65" t="s">
        <v>35</v>
      </c>
    </row>
    <row r="13" spans="2:20" ht="21.75" customHeight="1">
      <c r="B13" s="179"/>
      <c r="C13" s="56" t="s">
        <v>41</v>
      </c>
      <c r="D13" s="58">
        <v>973</v>
      </c>
      <c r="E13" s="66" t="s">
        <v>34</v>
      </c>
      <c r="F13" s="61">
        <v>4</v>
      </c>
      <c r="G13" s="65" t="s">
        <v>35</v>
      </c>
      <c r="H13" s="61">
        <v>1016</v>
      </c>
      <c r="I13" s="66" t="s">
        <v>34</v>
      </c>
      <c r="J13" s="61">
        <v>1</v>
      </c>
      <c r="K13" s="65" t="s">
        <v>35</v>
      </c>
      <c r="L13" s="147">
        <v>1184</v>
      </c>
      <c r="M13" s="63" t="s">
        <v>34</v>
      </c>
      <c r="N13" s="61">
        <v>5</v>
      </c>
      <c r="O13" s="65" t="s">
        <v>35</v>
      </c>
      <c r="P13" s="66"/>
      <c r="Q13" s="58">
        <f t="shared" si="0"/>
        <v>2200</v>
      </c>
      <c r="R13" s="63" t="s">
        <v>34</v>
      </c>
      <c r="S13" s="71">
        <f t="shared" si="1"/>
        <v>6</v>
      </c>
      <c r="T13" s="65" t="s">
        <v>35</v>
      </c>
    </row>
    <row r="14" spans="2:20" ht="21.75" customHeight="1">
      <c r="B14" s="179"/>
      <c r="C14" s="56" t="s">
        <v>42</v>
      </c>
      <c r="D14" s="58">
        <v>298</v>
      </c>
      <c r="E14" s="66" t="s">
        <v>34</v>
      </c>
      <c r="F14" s="157">
        <v>0</v>
      </c>
      <c r="G14" s="65" t="s">
        <v>35</v>
      </c>
      <c r="H14" s="61">
        <v>384</v>
      </c>
      <c r="I14" s="66" t="s">
        <v>34</v>
      </c>
      <c r="J14" s="61">
        <v>0</v>
      </c>
      <c r="K14" s="65" t="s">
        <v>35</v>
      </c>
      <c r="L14" s="147">
        <v>465</v>
      </c>
      <c r="M14" s="63" t="s">
        <v>34</v>
      </c>
      <c r="N14" s="61">
        <v>1</v>
      </c>
      <c r="O14" s="65" t="s">
        <v>35</v>
      </c>
      <c r="P14" s="66"/>
      <c r="Q14" s="58">
        <f t="shared" si="0"/>
        <v>849</v>
      </c>
      <c r="R14" s="63" t="s">
        <v>34</v>
      </c>
      <c r="S14" s="71">
        <f t="shared" si="1"/>
        <v>1</v>
      </c>
      <c r="T14" s="65" t="s">
        <v>35</v>
      </c>
    </row>
    <row r="15" spans="2:20" ht="21.75" customHeight="1">
      <c r="B15" s="179"/>
      <c r="C15" s="56" t="s">
        <v>43</v>
      </c>
      <c r="D15" s="58">
        <v>77</v>
      </c>
      <c r="E15" s="66" t="s">
        <v>34</v>
      </c>
      <c r="F15" s="157">
        <v>0</v>
      </c>
      <c r="G15" s="65" t="s">
        <v>35</v>
      </c>
      <c r="H15" s="61">
        <v>83</v>
      </c>
      <c r="I15" s="66" t="s">
        <v>34</v>
      </c>
      <c r="J15" s="61">
        <v>0</v>
      </c>
      <c r="K15" s="65" t="s">
        <v>35</v>
      </c>
      <c r="L15" s="147">
        <v>106</v>
      </c>
      <c r="M15" s="63" t="s">
        <v>34</v>
      </c>
      <c r="N15" s="61">
        <v>0</v>
      </c>
      <c r="O15" s="65" t="s">
        <v>35</v>
      </c>
      <c r="P15" s="66"/>
      <c r="Q15" s="58">
        <f t="shared" si="0"/>
        <v>189</v>
      </c>
      <c r="R15" s="63" t="s">
        <v>34</v>
      </c>
      <c r="S15" s="71">
        <f t="shared" si="1"/>
        <v>0</v>
      </c>
      <c r="T15" s="65" t="s">
        <v>35</v>
      </c>
    </row>
    <row r="16" spans="2:20" ht="21.75" customHeight="1">
      <c r="B16" s="179"/>
      <c r="C16" s="56" t="s">
        <v>44</v>
      </c>
      <c r="D16" s="58">
        <v>4</v>
      </c>
      <c r="E16" s="66" t="s">
        <v>34</v>
      </c>
      <c r="F16" s="157">
        <v>0</v>
      </c>
      <c r="G16" s="65" t="s">
        <v>35</v>
      </c>
      <c r="H16" s="61">
        <v>2</v>
      </c>
      <c r="I16" s="66" t="s">
        <v>34</v>
      </c>
      <c r="J16" s="61">
        <v>0</v>
      </c>
      <c r="K16" s="65" t="s">
        <v>35</v>
      </c>
      <c r="L16" s="147">
        <v>4</v>
      </c>
      <c r="M16" s="63" t="s">
        <v>34</v>
      </c>
      <c r="N16" s="61">
        <v>0</v>
      </c>
      <c r="O16" s="65" t="s">
        <v>35</v>
      </c>
      <c r="P16" s="66"/>
      <c r="Q16" s="58">
        <f t="shared" si="0"/>
        <v>6</v>
      </c>
      <c r="R16" s="63" t="s">
        <v>34</v>
      </c>
      <c r="S16" s="71">
        <f t="shared" si="1"/>
        <v>0</v>
      </c>
      <c r="T16" s="65" t="s">
        <v>35</v>
      </c>
    </row>
    <row r="17" spans="2:20" ht="21.75" customHeight="1">
      <c r="B17" s="179"/>
      <c r="C17" s="56" t="s">
        <v>11</v>
      </c>
      <c r="D17" s="58">
        <v>488</v>
      </c>
      <c r="E17" s="66" t="s">
        <v>34</v>
      </c>
      <c r="F17" s="157">
        <v>0</v>
      </c>
      <c r="G17" s="65" t="s">
        <v>35</v>
      </c>
      <c r="H17" s="61">
        <v>495</v>
      </c>
      <c r="I17" s="66" t="s">
        <v>34</v>
      </c>
      <c r="J17" s="61">
        <v>0</v>
      </c>
      <c r="K17" s="65" t="s">
        <v>35</v>
      </c>
      <c r="L17" s="147">
        <v>452</v>
      </c>
      <c r="M17" s="63" t="s">
        <v>34</v>
      </c>
      <c r="N17" s="61">
        <v>0</v>
      </c>
      <c r="O17" s="65" t="s">
        <v>35</v>
      </c>
      <c r="P17" s="66"/>
      <c r="Q17" s="71">
        <f t="shared" si="0"/>
        <v>947</v>
      </c>
      <c r="R17" s="63" t="s">
        <v>34</v>
      </c>
      <c r="S17" s="71">
        <f t="shared" si="1"/>
        <v>0</v>
      </c>
      <c r="T17" s="65" t="s">
        <v>35</v>
      </c>
    </row>
    <row r="18" spans="2:20" ht="21.75" customHeight="1">
      <c r="B18" s="180"/>
      <c r="C18" s="100" t="s">
        <v>45</v>
      </c>
      <c r="D18" s="130">
        <f>SUM(D5:D6,D9:D10,D12:D17)</f>
        <v>18585</v>
      </c>
      <c r="E18" s="131" t="s">
        <v>34</v>
      </c>
      <c r="F18" s="114">
        <f>SUM(F5:F6,F9:F10,F12:F17)</f>
        <v>136</v>
      </c>
      <c r="G18" s="132" t="s">
        <v>35</v>
      </c>
      <c r="H18" s="130">
        <f>SUM(H5:H6,H9:H10,H12:H17)</f>
        <v>18655</v>
      </c>
      <c r="I18" s="131" t="s">
        <v>34</v>
      </c>
      <c r="J18" s="114">
        <f>SUM(J5:J6,J9:J10,J12:J17)</f>
        <v>71</v>
      </c>
      <c r="K18" s="132" t="s">
        <v>35</v>
      </c>
      <c r="L18" s="130">
        <f>SUM(L5:L6,L9:L10,L12:L17)</f>
        <v>22074</v>
      </c>
      <c r="M18" s="144" t="s">
        <v>34</v>
      </c>
      <c r="N18" s="114">
        <f>SUM(N5:N6,N9:N10,N12:N17)</f>
        <v>161</v>
      </c>
      <c r="O18" s="132" t="s">
        <v>35</v>
      </c>
      <c r="P18" s="131"/>
      <c r="Q18" s="114">
        <f aca="true" t="shared" si="2" ref="Q18:Q36">SUM(H18,L18)</f>
        <v>40729</v>
      </c>
      <c r="R18" s="144" t="s">
        <v>34</v>
      </c>
      <c r="S18" s="114">
        <f aca="true" t="shared" si="3" ref="S18:S23">SUM(J18,N18)</f>
        <v>232</v>
      </c>
      <c r="T18" s="132" t="s">
        <v>35</v>
      </c>
    </row>
    <row r="19" spans="2:20" ht="21.75" customHeight="1">
      <c r="B19" s="178" t="s">
        <v>93</v>
      </c>
      <c r="C19" s="49" t="s">
        <v>46</v>
      </c>
      <c r="D19" s="71">
        <v>462</v>
      </c>
      <c r="E19" s="128" t="s">
        <v>34</v>
      </c>
      <c r="F19" s="158">
        <v>14</v>
      </c>
      <c r="G19" s="129" t="s">
        <v>35</v>
      </c>
      <c r="H19" s="81">
        <v>451</v>
      </c>
      <c r="I19" s="128" t="s">
        <v>34</v>
      </c>
      <c r="J19" s="81">
        <v>14</v>
      </c>
      <c r="K19" s="129" t="s">
        <v>35</v>
      </c>
      <c r="L19" s="149">
        <v>527</v>
      </c>
      <c r="M19" s="143" t="s">
        <v>34</v>
      </c>
      <c r="N19" s="81">
        <v>1</v>
      </c>
      <c r="O19" s="129" t="s">
        <v>35</v>
      </c>
      <c r="P19" s="128"/>
      <c r="Q19" s="71">
        <f t="shared" si="2"/>
        <v>978</v>
      </c>
      <c r="R19" s="143" t="s">
        <v>34</v>
      </c>
      <c r="S19" s="71">
        <f t="shared" si="3"/>
        <v>15</v>
      </c>
      <c r="T19" s="129" t="s">
        <v>35</v>
      </c>
    </row>
    <row r="20" spans="2:20" ht="21.75" customHeight="1">
      <c r="B20" s="180"/>
      <c r="C20" s="100" t="s">
        <v>12</v>
      </c>
      <c r="D20" s="134">
        <f>SUM(D19)</f>
        <v>462</v>
      </c>
      <c r="E20" s="131" t="s">
        <v>34</v>
      </c>
      <c r="F20" s="159">
        <f>SUM(F19)</f>
        <v>14</v>
      </c>
      <c r="G20" s="132" t="s">
        <v>35</v>
      </c>
      <c r="H20" s="117">
        <f>SUM(H19)</f>
        <v>451</v>
      </c>
      <c r="I20" s="131" t="s">
        <v>34</v>
      </c>
      <c r="J20" s="133">
        <f>SUM(J19)</f>
        <v>14</v>
      </c>
      <c r="K20" s="132" t="s">
        <v>35</v>
      </c>
      <c r="L20" s="150">
        <f>SUM(L19)</f>
        <v>527</v>
      </c>
      <c r="M20" s="144" t="s">
        <v>34</v>
      </c>
      <c r="N20" s="133">
        <f>SUM(N19)</f>
        <v>1</v>
      </c>
      <c r="O20" s="132" t="s">
        <v>35</v>
      </c>
      <c r="P20" s="131"/>
      <c r="Q20" s="133">
        <f t="shared" si="2"/>
        <v>978</v>
      </c>
      <c r="R20" s="144" t="s">
        <v>34</v>
      </c>
      <c r="S20" s="133">
        <f t="shared" si="3"/>
        <v>15</v>
      </c>
      <c r="T20" s="132" t="s">
        <v>35</v>
      </c>
    </row>
    <row r="21" spans="2:20" ht="21.75" customHeight="1">
      <c r="B21" s="181" t="s">
        <v>94</v>
      </c>
      <c r="C21" s="49" t="s">
        <v>47</v>
      </c>
      <c r="D21" s="71">
        <v>507</v>
      </c>
      <c r="E21" s="128" t="s">
        <v>34</v>
      </c>
      <c r="F21" s="158">
        <v>11</v>
      </c>
      <c r="G21" s="129" t="s">
        <v>35</v>
      </c>
      <c r="H21" s="81">
        <v>501</v>
      </c>
      <c r="I21" s="128" t="s">
        <v>34</v>
      </c>
      <c r="J21" s="81">
        <v>2</v>
      </c>
      <c r="K21" s="129" t="s">
        <v>35</v>
      </c>
      <c r="L21" s="149">
        <v>622</v>
      </c>
      <c r="M21" s="143" t="s">
        <v>34</v>
      </c>
      <c r="N21" s="81">
        <v>12</v>
      </c>
      <c r="O21" s="129" t="s">
        <v>35</v>
      </c>
      <c r="P21" s="128"/>
      <c r="Q21" s="164">
        <f t="shared" si="2"/>
        <v>1123</v>
      </c>
      <c r="R21" s="143" t="s">
        <v>34</v>
      </c>
      <c r="S21" s="71">
        <f t="shared" si="3"/>
        <v>14</v>
      </c>
      <c r="T21" s="129" t="s">
        <v>35</v>
      </c>
    </row>
    <row r="22" spans="2:20" ht="21.75" customHeight="1">
      <c r="B22" s="182"/>
      <c r="C22" s="78" t="s">
        <v>48</v>
      </c>
      <c r="D22" s="71">
        <v>865</v>
      </c>
      <c r="E22" s="66" t="s">
        <v>34</v>
      </c>
      <c r="F22" s="158">
        <v>23</v>
      </c>
      <c r="G22" s="65" t="s">
        <v>35</v>
      </c>
      <c r="H22" s="81">
        <v>886</v>
      </c>
      <c r="I22" s="66" t="s">
        <v>34</v>
      </c>
      <c r="J22" s="81">
        <v>5</v>
      </c>
      <c r="K22" s="65" t="s">
        <v>35</v>
      </c>
      <c r="L22" s="149">
        <v>1051</v>
      </c>
      <c r="M22" s="63" t="s">
        <v>34</v>
      </c>
      <c r="N22" s="81">
        <v>28</v>
      </c>
      <c r="O22" s="65" t="s">
        <v>35</v>
      </c>
      <c r="P22" s="128"/>
      <c r="Q22" s="58">
        <f t="shared" si="2"/>
        <v>1937</v>
      </c>
      <c r="R22" s="63" t="s">
        <v>34</v>
      </c>
      <c r="S22" s="71">
        <f t="shared" si="3"/>
        <v>33</v>
      </c>
      <c r="T22" s="65" t="s">
        <v>35</v>
      </c>
    </row>
    <row r="23" spans="2:20" ht="21.75" customHeight="1">
      <c r="B23" s="183"/>
      <c r="C23" s="110" t="s">
        <v>45</v>
      </c>
      <c r="D23" s="134">
        <f>SUM(D21:D22)</f>
        <v>1372</v>
      </c>
      <c r="E23" s="131" t="s">
        <v>34</v>
      </c>
      <c r="F23" s="159">
        <f>SUM(F21:F22)</f>
        <v>34</v>
      </c>
      <c r="G23" s="132" t="s">
        <v>35</v>
      </c>
      <c r="H23" s="114">
        <f>SUM(H21:H22)</f>
        <v>1387</v>
      </c>
      <c r="I23" s="131" t="s">
        <v>34</v>
      </c>
      <c r="J23" s="114">
        <f>SUM(J21:J22)</f>
        <v>7</v>
      </c>
      <c r="K23" s="132" t="s">
        <v>35</v>
      </c>
      <c r="L23" s="130">
        <f>SUM(L21:L22)</f>
        <v>1673</v>
      </c>
      <c r="M23" s="144" t="s">
        <v>34</v>
      </c>
      <c r="N23" s="114">
        <f>SUM(N21:N22)</f>
        <v>40</v>
      </c>
      <c r="O23" s="132" t="s">
        <v>35</v>
      </c>
      <c r="P23" s="131"/>
      <c r="Q23" s="106">
        <f t="shared" si="2"/>
        <v>3060</v>
      </c>
      <c r="R23" s="144" t="s">
        <v>34</v>
      </c>
      <c r="S23" s="133">
        <f t="shared" si="3"/>
        <v>47</v>
      </c>
      <c r="T23" s="132" t="s">
        <v>35</v>
      </c>
    </row>
    <row r="24" spans="2:20" ht="21.75" customHeight="1">
      <c r="B24" s="181" t="s">
        <v>95</v>
      </c>
      <c r="C24" s="49" t="s">
        <v>49</v>
      </c>
      <c r="D24" s="71">
        <v>479</v>
      </c>
      <c r="E24" s="128" t="s">
        <v>34</v>
      </c>
      <c r="F24" s="158">
        <v>2</v>
      </c>
      <c r="G24" s="129" t="s">
        <v>35</v>
      </c>
      <c r="H24" s="81">
        <v>492</v>
      </c>
      <c r="I24" s="128" t="s">
        <v>34</v>
      </c>
      <c r="J24" s="81">
        <v>1</v>
      </c>
      <c r="K24" s="129" t="s">
        <v>35</v>
      </c>
      <c r="L24" s="149">
        <v>564</v>
      </c>
      <c r="M24" s="143" t="s">
        <v>34</v>
      </c>
      <c r="N24" s="81">
        <v>2</v>
      </c>
      <c r="O24" s="129" t="s">
        <v>35</v>
      </c>
      <c r="P24" s="128"/>
      <c r="Q24" s="71">
        <f t="shared" si="2"/>
        <v>1056</v>
      </c>
      <c r="R24" s="143" t="s">
        <v>34</v>
      </c>
      <c r="S24" s="164">
        <f aca="true" t="shared" si="4" ref="S24:S34">SUM(J24,N24)</f>
        <v>3</v>
      </c>
      <c r="T24" s="129" t="s">
        <v>35</v>
      </c>
    </row>
    <row r="25" spans="2:20" ht="21.75" customHeight="1">
      <c r="B25" s="182"/>
      <c r="C25" s="56" t="s">
        <v>50</v>
      </c>
      <c r="D25" s="58">
        <v>306</v>
      </c>
      <c r="E25" s="66" t="s">
        <v>34</v>
      </c>
      <c r="F25" s="157">
        <v>0</v>
      </c>
      <c r="G25" s="65" t="s">
        <v>35</v>
      </c>
      <c r="H25" s="61">
        <v>335</v>
      </c>
      <c r="I25" s="66" t="s">
        <v>34</v>
      </c>
      <c r="J25" s="61">
        <v>0</v>
      </c>
      <c r="K25" s="65" t="s">
        <v>35</v>
      </c>
      <c r="L25" s="147">
        <v>346</v>
      </c>
      <c r="M25" s="63" t="s">
        <v>34</v>
      </c>
      <c r="N25" s="61">
        <v>0</v>
      </c>
      <c r="O25" s="65" t="s">
        <v>35</v>
      </c>
      <c r="P25" s="66"/>
      <c r="Q25" s="58">
        <f t="shared" si="2"/>
        <v>681</v>
      </c>
      <c r="R25" s="63" t="s">
        <v>34</v>
      </c>
      <c r="S25" s="58">
        <f t="shared" si="4"/>
        <v>0</v>
      </c>
      <c r="T25" s="65" t="s">
        <v>35</v>
      </c>
    </row>
    <row r="26" spans="2:20" ht="21.75" customHeight="1">
      <c r="B26" s="183"/>
      <c r="C26" s="110" t="s">
        <v>45</v>
      </c>
      <c r="D26" s="134">
        <f>SUM(D24:D25)</f>
        <v>785</v>
      </c>
      <c r="E26" s="131" t="s">
        <v>34</v>
      </c>
      <c r="F26" s="159">
        <f>SUM(F24:F25)</f>
        <v>2</v>
      </c>
      <c r="G26" s="132" t="s">
        <v>35</v>
      </c>
      <c r="H26" s="114">
        <f>SUM(H24:H25)</f>
        <v>827</v>
      </c>
      <c r="I26" s="131" t="s">
        <v>34</v>
      </c>
      <c r="J26" s="114">
        <f>SUM(J24:J25)</f>
        <v>1</v>
      </c>
      <c r="K26" s="132" t="s">
        <v>35</v>
      </c>
      <c r="L26" s="130">
        <f>SUM(L24:L25)</f>
        <v>910</v>
      </c>
      <c r="M26" s="144" t="s">
        <v>34</v>
      </c>
      <c r="N26" s="114">
        <f>SUM(N24:N25)</f>
        <v>2</v>
      </c>
      <c r="O26" s="132" t="s">
        <v>35</v>
      </c>
      <c r="P26" s="131"/>
      <c r="Q26" s="133">
        <f t="shared" si="2"/>
        <v>1737</v>
      </c>
      <c r="R26" s="144" t="s">
        <v>34</v>
      </c>
      <c r="S26" s="106">
        <f t="shared" si="4"/>
        <v>3</v>
      </c>
      <c r="T26" s="132" t="s">
        <v>35</v>
      </c>
    </row>
    <row r="27" spans="2:20" ht="21.75" customHeight="1">
      <c r="B27" s="181" t="s">
        <v>96</v>
      </c>
      <c r="C27" s="49" t="s">
        <v>51</v>
      </c>
      <c r="D27" s="71">
        <v>1154</v>
      </c>
      <c r="E27" s="128" t="s">
        <v>34</v>
      </c>
      <c r="F27" s="81">
        <v>12</v>
      </c>
      <c r="G27" s="129" t="s">
        <v>35</v>
      </c>
      <c r="H27" s="81">
        <v>1129</v>
      </c>
      <c r="I27" s="128" t="s">
        <v>34</v>
      </c>
      <c r="J27" s="81">
        <v>7</v>
      </c>
      <c r="K27" s="129" t="s">
        <v>35</v>
      </c>
      <c r="L27" s="149">
        <v>1321</v>
      </c>
      <c r="M27" s="143" t="s">
        <v>34</v>
      </c>
      <c r="N27" s="81">
        <v>7</v>
      </c>
      <c r="O27" s="129" t="s">
        <v>35</v>
      </c>
      <c r="P27" s="128"/>
      <c r="Q27" s="71">
        <f t="shared" si="2"/>
        <v>2450</v>
      </c>
      <c r="R27" s="143" t="s">
        <v>34</v>
      </c>
      <c r="S27" s="164">
        <f t="shared" si="4"/>
        <v>14</v>
      </c>
      <c r="T27" s="129" t="s">
        <v>35</v>
      </c>
    </row>
    <row r="28" spans="2:20" ht="21.75" customHeight="1">
      <c r="B28" s="182"/>
      <c r="C28" s="56" t="s">
        <v>52</v>
      </c>
      <c r="D28" s="58">
        <v>288</v>
      </c>
      <c r="E28" s="66" t="s">
        <v>34</v>
      </c>
      <c r="F28" s="157">
        <v>0</v>
      </c>
      <c r="G28" s="65" t="s">
        <v>35</v>
      </c>
      <c r="H28" s="61">
        <v>304</v>
      </c>
      <c r="I28" s="66" t="s">
        <v>34</v>
      </c>
      <c r="J28" s="61">
        <v>0</v>
      </c>
      <c r="K28" s="65" t="s">
        <v>35</v>
      </c>
      <c r="L28" s="147">
        <v>333</v>
      </c>
      <c r="M28" s="63" t="s">
        <v>34</v>
      </c>
      <c r="N28" s="61">
        <v>1</v>
      </c>
      <c r="O28" s="65" t="s">
        <v>35</v>
      </c>
      <c r="P28" s="66"/>
      <c r="Q28" s="58">
        <f t="shared" si="2"/>
        <v>637</v>
      </c>
      <c r="R28" s="63" t="s">
        <v>34</v>
      </c>
      <c r="S28" s="58">
        <f t="shared" si="4"/>
        <v>1</v>
      </c>
      <c r="T28" s="65" t="s">
        <v>35</v>
      </c>
    </row>
    <row r="29" spans="2:20" ht="21.75" customHeight="1">
      <c r="B29" s="183"/>
      <c r="C29" s="110" t="s">
        <v>45</v>
      </c>
      <c r="D29" s="134">
        <f>SUM(D27:D28)</f>
        <v>1442</v>
      </c>
      <c r="E29" s="131" t="s">
        <v>34</v>
      </c>
      <c r="F29" s="159">
        <f>SUM(F27:F28)</f>
        <v>12</v>
      </c>
      <c r="G29" s="132" t="s">
        <v>35</v>
      </c>
      <c r="H29" s="114">
        <f>SUM(H27:H28)</f>
        <v>1433</v>
      </c>
      <c r="I29" s="131" t="s">
        <v>34</v>
      </c>
      <c r="J29" s="114">
        <f>SUM(J27:J28)</f>
        <v>7</v>
      </c>
      <c r="K29" s="132" t="s">
        <v>35</v>
      </c>
      <c r="L29" s="130">
        <f>SUM(L27:L28)</f>
        <v>1654</v>
      </c>
      <c r="M29" s="144" t="s">
        <v>34</v>
      </c>
      <c r="N29" s="114">
        <f>SUM(N27:N28)</f>
        <v>8</v>
      </c>
      <c r="O29" s="132" t="s">
        <v>35</v>
      </c>
      <c r="P29" s="131"/>
      <c r="Q29" s="133">
        <f t="shared" si="2"/>
        <v>3087</v>
      </c>
      <c r="R29" s="144" t="s">
        <v>34</v>
      </c>
      <c r="S29" s="106">
        <f t="shared" si="4"/>
        <v>15</v>
      </c>
      <c r="T29" s="132" t="s">
        <v>35</v>
      </c>
    </row>
    <row r="30" spans="2:20" ht="21.75" customHeight="1">
      <c r="B30" s="181" t="s">
        <v>97</v>
      </c>
      <c r="C30" s="49" t="s">
        <v>53</v>
      </c>
      <c r="D30" s="71">
        <v>469</v>
      </c>
      <c r="E30" s="128" t="s">
        <v>34</v>
      </c>
      <c r="F30" s="158">
        <v>0</v>
      </c>
      <c r="G30" s="129" t="s">
        <v>35</v>
      </c>
      <c r="H30" s="81">
        <v>484</v>
      </c>
      <c r="I30" s="128" t="s">
        <v>34</v>
      </c>
      <c r="J30" s="81">
        <v>0</v>
      </c>
      <c r="K30" s="129" t="s">
        <v>35</v>
      </c>
      <c r="L30" s="149">
        <v>605</v>
      </c>
      <c r="M30" s="143" t="s">
        <v>34</v>
      </c>
      <c r="N30" s="81">
        <v>1</v>
      </c>
      <c r="O30" s="129" t="s">
        <v>35</v>
      </c>
      <c r="P30" s="128"/>
      <c r="Q30" s="71">
        <f t="shared" si="2"/>
        <v>1089</v>
      </c>
      <c r="R30" s="143" t="s">
        <v>34</v>
      </c>
      <c r="S30" s="164">
        <f t="shared" si="4"/>
        <v>1</v>
      </c>
      <c r="T30" s="129" t="s">
        <v>35</v>
      </c>
    </row>
    <row r="31" spans="2:20" ht="21.75" customHeight="1">
      <c r="B31" s="182"/>
      <c r="C31" s="56" t="s">
        <v>54</v>
      </c>
      <c r="D31" s="58">
        <v>317</v>
      </c>
      <c r="E31" s="66" t="s">
        <v>34</v>
      </c>
      <c r="F31" s="157">
        <v>0</v>
      </c>
      <c r="G31" s="65" t="s">
        <v>35</v>
      </c>
      <c r="H31" s="61">
        <v>355</v>
      </c>
      <c r="I31" s="66" t="s">
        <v>34</v>
      </c>
      <c r="J31" s="61">
        <v>0</v>
      </c>
      <c r="K31" s="65" t="s">
        <v>35</v>
      </c>
      <c r="L31" s="147">
        <v>408</v>
      </c>
      <c r="M31" s="63" t="s">
        <v>34</v>
      </c>
      <c r="N31" s="61">
        <v>0</v>
      </c>
      <c r="O31" s="65" t="s">
        <v>35</v>
      </c>
      <c r="P31" s="66"/>
      <c r="Q31" s="58">
        <f t="shared" si="2"/>
        <v>763</v>
      </c>
      <c r="R31" s="63" t="s">
        <v>34</v>
      </c>
      <c r="S31" s="58">
        <f t="shared" si="4"/>
        <v>0</v>
      </c>
      <c r="T31" s="65" t="s">
        <v>35</v>
      </c>
    </row>
    <row r="32" spans="2:20" ht="21.75" customHeight="1">
      <c r="B32" s="183"/>
      <c r="C32" s="110" t="s">
        <v>45</v>
      </c>
      <c r="D32" s="134">
        <f>SUM(D30:D31)</f>
        <v>786</v>
      </c>
      <c r="E32" s="131" t="s">
        <v>34</v>
      </c>
      <c r="F32" s="159">
        <f>SUM(F30:F31)</f>
        <v>0</v>
      </c>
      <c r="G32" s="132" t="s">
        <v>35</v>
      </c>
      <c r="H32" s="117">
        <f>SUM(H30:H31)</f>
        <v>839</v>
      </c>
      <c r="I32" s="131" t="s">
        <v>34</v>
      </c>
      <c r="J32" s="114">
        <f>SUM(J30:J31)</f>
        <v>0</v>
      </c>
      <c r="K32" s="132" t="s">
        <v>35</v>
      </c>
      <c r="L32" s="130">
        <f>SUM(L30:L31)</f>
        <v>1013</v>
      </c>
      <c r="M32" s="144" t="s">
        <v>34</v>
      </c>
      <c r="N32" s="114">
        <f>SUM(N30:N31)</f>
        <v>1</v>
      </c>
      <c r="O32" s="132" t="s">
        <v>35</v>
      </c>
      <c r="P32" s="131"/>
      <c r="Q32" s="133">
        <f t="shared" si="2"/>
        <v>1852</v>
      </c>
      <c r="R32" s="144" t="s">
        <v>34</v>
      </c>
      <c r="S32" s="106">
        <f t="shared" si="4"/>
        <v>1</v>
      </c>
      <c r="T32" s="132" t="s">
        <v>35</v>
      </c>
    </row>
    <row r="33" spans="2:20" ht="21.75" customHeight="1">
      <c r="B33" s="179" t="s">
        <v>98</v>
      </c>
      <c r="C33" s="78" t="s">
        <v>55</v>
      </c>
      <c r="D33" s="71">
        <v>468</v>
      </c>
      <c r="E33" s="128" t="s">
        <v>34</v>
      </c>
      <c r="F33" s="158">
        <v>0</v>
      </c>
      <c r="G33" s="129" t="s">
        <v>35</v>
      </c>
      <c r="H33" s="81">
        <v>510</v>
      </c>
      <c r="I33" s="128" t="s">
        <v>34</v>
      </c>
      <c r="J33" s="81">
        <v>0</v>
      </c>
      <c r="K33" s="129" t="s">
        <v>35</v>
      </c>
      <c r="L33" s="149">
        <v>593</v>
      </c>
      <c r="M33" s="143" t="s">
        <v>34</v>
      </c>
      <c r="N33" s="81">
        <v>3</v>
      </c>
      <c r="O33" s="129" t="s">
        <v>35</v>
      </c>
      <c r="P33" s="128"/>
      <c r="Q33" s="71">
        <f t="shared" si="2"/>
        <v>1103</v>
      </c>
      <c r="R33" s="143" t="s">
        <v>34</v>
      </c>
      <c r="S33" s="164">
        <f t="shared" si="4"/>
        <v>3</v>
      </c>
      <c r="T33" s="129" t="s">
        <v>35</v>
      </c>
    </row>
    <row r="34" spans="2:20" ht="21.75" customHeight="1">
      <c r="B34" s="179"/>
      <c r="C34" s="56" t="s">
        <v>56</v>
      </c>
      <c r="D34" s="58">
        <v>413</v>
      </c>
      <c r="E34" s="66" t="s">
        <v>34</v>
      </c>
      <c r="F34" s="157">
        <v>7</v>
      </c>
      <c r="G34" s="65" t="s">
        <v>35</v>
      </c>
      <c r="H34" s="61">
        <v>428</v>
      </c>
      <c r="I34" s="66" t="s">
        <v>34</v>
      </c>
      <c r="J34" s="61">
        <v>1</v>
      </c>
      <c r="K34" s="65" t="s">
        <v>35</v>
      </c>
      <c r="L34" s="147">
        <v>531</v>
      </c>
      <c r="M34" s="63" t="s">
        <v>34</v>
      </c>
      <c r="N34" s="61">
        <v>7</v>
      </c>
      <c r="O34" s="65" t="s">
        <v>35</v>
      </c>
      <c r="P34" s="66"/>
      <c r="Q34" s="58">
        <f t="shared" si="2"/>
        <v>959</v>
      </c>
      <c r="R34" s="63" t="s">
        <v>34</v>
      </c>
      <c r="S34" s="58">
        <f t="shared" si="4"/>
        <v>8</v>
      </c>
      <c r="T34" s="65" t="s">
        <v>35</v>
      </c>
    </row>
    <row r="35" spans="2:20" ht="21.75" customHeight="1" thickBot="1">
      <c r="B35" s="184"/>
      <c r="C35" s="119" t="s">
        <v>45</v>
      </c>
      <c r="D35" s="135">
        <f>SUM(D33:D34)</f>
        <v>881</v>
      </c>
      <c r="E35" s="136" t="s">
        <v>34</v>
      </c>
      <c r="F35" s="160">
        <f>SUM(F33:F34)</f>
        <v>7</v>
      </c>
      <c r="G35" s="137" t="s">
        <v>35</v>
      </c>
      <c r="H35" s="138">
        <f>SUM(H33:H34)</f>
        <v>938</v>
      </c>
      <c r="I35" s="136" t="s">
        <v>34</v>
      </c>
      <c r="J35" s="138">
        <f>SUM(J33:J34)</f>
        <v>1</v>
      </c>
      <c r="K35" s="137" t="s">
        <v>35</v>
      </c>
      <c r="L35" s="151">
        <f>SUM(L33:L34)</f>
        <v>1124</v>
      </c>
      <c r="M35" s="145" t="s">
        <v>34</v>
      </c>
      <c r="N35" s="138">
        <f>SUM(N33:N34)</f>
        <v>10</v>
      </c>
      <c r="O35" s="137" t="s">
        <v>35</v>
      </c>
      <c r="P35" s="136"/>
      <c r="Q35" s="139">
        <f t="shared" si="2"/>
        <v>2062</v>
      </c>
      <c r="R35" s="145" t="s">
        <v>34</v>
      </c>
      <c r="S35" s="121">
        <f>SUM(J35,N35)</f>
        <v>11</v>
      </c>
      <c r="T35" s="137" t="s">
        <v>35</v>
      </c>
    </row>
    <row r="36" spans="2:20" ht="28.5" customHeight="1" thickTop="1">
      <c r="B36" s="185" t="s">
        <v>81</v>
      </c>
      <c r="C36" s="186"/>
      <c r="D36" s="140">
        <f>SUM(D18,D20,D23,D26,D29,D32,D35)</f>
        <v>24313</v>
      </c>
      <c r="E36" s="128" t="s">
        <v>34</v>
      </c>
      <c r="F36" s="102">
        <f>SUM(F18,F20,F23,F26,F29,F32,F35)</f>
        <v>205</v>
      </c>
      <c r="G36" s="129" t="s">
        <v>35</v>
      </c>
      <c r="H36" s="153">
        <f>SUM(H35,H32,H29,H26,H23,H20,H18)</f>
        <v>24530</v>
      </c>
      <c r="I36" s="154" t="s">
        <v>34</v>
      </c>
      <c r="J36" s="102">
        <f>SUM(J35,J32,J29,J26,J23,J20,J18)</f>
        <v>101</v>
      </c>
      <c r="K36" s="155" t="s">
        <v>35</v>
      </c>
      <c r="L36" s="153">
        <f>SUM(L18,L20,L23,L26,L29,L32,L35)</f>
        <v>28975</v>
      </c>
      <c r="M36" s="156" t="s">
        <v>34</v>
      </c>
      <c r="N36" s="102">
        <f>SUM(N35,N32,N29,N26,N23,N20,N18)</f>
        <v>223</v>
      </c>
      <c r="O36" s="155" t="s">
        <v>35</v>
      </c>
      <c r="P36" s="154"/>
      <c r="Q36" s="165">
        <f t="shared" si="2"/>
        <v>53505</v>
      </c>
      <c r="R36" s="156" t="s">
        <v>34</v>
      </c>
      <c r="S36" s="161">
        <f>SUM(J36,N36)</f>
        <v>324</v>
      </c>
      <c r="T36" s="141" t="s">
        <v>35</v>
      </c>
    </row>
    <row r="37" spans="2:20" ht="20.25" customHeight="1">
      <c r="B37" s="99" t="s">
        <v>109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27"/>
      <c r="R37" s="99"/>
      <c r="S37" s="99"/>
      <c r="T37" s="99"/>
    </row>
    <row r="38" spans="2:19" ht="20.25" customHeight="1">
      <c r="B38" s="127" t="s">
        <v>99</v>
      </c>
      <c r="C38" s="127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2:20" ht="19.5" customHeight="1">
      <c r="B39" s="187" t="s">
        <v>110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</row>
    <row r="40" spans="2:19" ht="18.75" customHeight="1">
      <c r="B40" s="142" t="s">
        <v>108</v>
      </c>
      <c r="C40" s="14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2:19" ht="18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9" ht="18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9" ht="18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19" ht="18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2:19" ht="18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2:19" ht="18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2:19" ht="18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2:19" ht="18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2:19" ht="18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ht="18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ht="18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ht="18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ht="34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ht="34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ht="34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ht="34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ht="34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ht="34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ht="34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ht="34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ht="34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ht="34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ht="34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ht="34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ht="34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ht="34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ht="34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ht="34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ht="34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ht="34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ht="34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ht="34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ht="34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ht="34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ht="34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ht="34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ht="34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ht="34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ht="34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ht="34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ht="34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2:19" ht="34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ht="34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ht="34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ht="34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9" ht="34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9" ht="34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ht="34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ht="34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</sheetData>
  <sheetProtection/>
  <mergeCells count="17">
    <mergeCell ref="B33:B35"/>
    <mergeCell ref="B36:C36"/>
    <mergeCell ref="B39:T39"/>
    <mergeCell ref="B5:B18"/>
    <mergeCell ref="B19:B20"/>
    <mergeCell ref="B21:B23"/>
    <mergeCell ref="B24:B26"/>
    <mergeCell ref="B27:B29"/>
    <mergeCell ref="B30:B32"/>
    <mergeCell ref="B1:T1"/>
    <mergeCell ref="M2:S2"/>
    <mergeCell ref="J3:T3"/>
    <mergeCell ref="B4:C4"/>
    <mergeCell ref="D4:G4"/>
    <mergeCell ref="H4:K4"/>
    <mergeCell ref="L4:O4"/>
    <mergeCell ref="P4:T4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B4" sqref="B4:H4"/>
    </sheetView>
  </sheetViews>
  <sheetFormatPr defaultColWidth="9.00390625" defaultRowHeight="13.5"/>
  <cols>
    <col min="1" max="1" width="2.50390625" style="0" customWidth="1"/>
    <col min="2" max="3" width="11.625" style="9" customWidth="1"/>
    <col min="4" max="4" width="11.625" style="0" customWidth="1"/>
    <col min="5" max="7" width="11.625" style="9" customWidth="1"/>
    <col min="8" max="8" width="11.625" style="0" customWidth="1"/>
    <col min="9" max="9" width="3.50390625" style="0" customWidth="1"/>
    <col min="10" max="10" width="13.625" style="0" customWidth="1"/>
    <col min="11" max="12" width="9.375" style="9" customWidth="1"/>
    <col min="13" max="13" width="9.375" style="10" customWidth="1"/>
    <col min="14" max="14" width="8.625" style="0" customWidth="1"/>
  </cols>
  <sheetData>
    <row r="1" spans="1:14" s="5" customFormat="1" ht="21" customHeight="1">
      <c r="A1" s="2"/>
      <c r="B1" s="170" t="s">
        <v>14</v>
      </c>
      <c r="C1" s="170"/>
      <c r="D1" s="170"/>
      <c r="E1" s="170"/>
      <c r="F1" s="170"/>
      <c r="G1" s="170"/>
      <c r="H1" s="170"/>
      <c r="I1" s="11"/>
      <c r="J1" s="2"/>
      <c r="K1" s="12"/>
      <c r="L1" s="12"/>
      <c r="M1" s="13"/>
      <c r="N1" s="2"/>
    </row>
    <row r="2" spans="1:14" s="5" customFormat="1" ht="11.25" customHeight="1">
      <c r="A2" s="2"/>
      <c r="B2" s="171"/>
      <c r="C2" s="171"/>
      <c r="D2" s="171"/>
      <c r="E2" s="171"/>
      <c r="F2" s="171"/>
      <c r="G2" s="171"/>
      <c r="H2" s="171"/>
      <c r="I2" s="14"/>
      <c r="J2" s="2"/>
      <c r="K2" s="12"/>
      <c r="L2" s="12"/>
      <c r="M2" s="13"/>
      <c r="N2" s="2"/>
    </row>
    <row r="3" spans="1:14" s="5" customFormat="1" ht="22.5" customHeight="1">
      <c r="A3" s="15"/>
      <c r="B3" s="171" t="s">
        <v>13</v>
      </c>
      <c r="C3" s="171"/>
      <c r="D3" s="171"/>
      <c r="E3" s="171"/>
      <c r="F3" s="171"/>
      <c r="G3" s="171"/>
      <c r="H3" s="171"/>
      <c r="I3" s="14"/>
      <c r="J3" s="92" t="s">
        <v>15</v>
      </c>
      <c r="K3" s="93" t="s">
        <v>16</v>
      </c>
      <c r="L3" s="93" t="s">
        <v>17</v>
      </c>
      <c r="M3" s="94" t="s">
        <v>18</v>
      </c>
      <c r="N3" s="2"/>
    </row>
    <row r="4" spans="1:14" s="5" customFormat="1" ht="22.5" customHeight="1">
      <c r="A4" s="16"/>
      <c r="B4" s="171" t="s">
        <v>113</v>
      </c>
      <c r="C4" s="171"/>
      <c r="D4" s="171"/>
      <c r="E4" s="171"/>
      <c r="F4" s="171"/>
      <c r="G4" s="171"/>
      <c r="H4" s="171"/>
      <c r="I4" s="16"/>
      <c r="J4" s="92" t="s">
        <v>65</v>
      </c>
      <c r="K4" s="95">
        <v>0</v>
      </c>
      <c r="L4" s="95">
        <v>1</v>
      </c>
      <c r="M4" s="96">
        <f>SUM(K4+L4)</f>
        <v>1</v>
      </c>
      <c r="N4" s="2"/>
    </row>
    <row r="5" spans="1:14" s="5" customFormat="1" ht="22.5" customHeight="1">
      <c r="A5" s="16"/>
      <c r="B5" s="17"/>
      <c r="C5" s="166" t="s">
        <v>19</v>
      </c>
      <c r="D5" s="166"/>
      <c r="E5" s="172" t="s">
        <v>20</v>
      </c>
      <c r="F5" s="172"/>
      <c r="G5" s="166" t="s">
        <v>21</v>
      </c>
      <c r="H5" s="166"/>
      <c r="I5" s="18"/>
      <c r="J5" s="98" t="s">
        <v>22</v>
      </c>
      <c r="K5" s="95">
        <v>5</v>
      </c>
      <c r="L5" s="95">
        <v>36</v>
      </c>
      <c r="M5" s="96">
        <f aca="true" t="shared" si="0" ref="M5:M21">SUM(K5+L5)</f>
        <v>41</v>
      </c>
      <c r="N5" s="2"/>
    </row>
    <row r="6" spans="1:14" s="5" customFormat="1" ht="22.5" customHeight="1">
      <c r="A6" s="16"/>
      <c r="B6" s="19" t="s">
        <v>23</v>
      </c>
      <c r="C6" s="167" t="s">
        <v>24</v>
      </c>
      <c r="D6" s="167"/>
      <c r="E6" s="168" t="s">
        <v>25</v>
      </c>
      <c r="F6" s="168"/>
      <c r="G6" s="167" t="s">
        <v>26</v>
      </c>
      <c r="H6" s="167"/>
      <c r="I6" s="18"/>
      <c r="J6" s="98" t="s">
        <v>60</v>
      </c>
      <c r="K6" s="95">
        <v>35</v>
      </c>
      <c r="L6" s="95">
        <v>199</v>
      </c>
      <c r="M6" s="96">
        <f t="shared" si="0"/>
        <v>234</v>
      </c>
      <c r="N6" s="2"/>
    </row>
    <row r="7" spans="1:14" s="5" customFormat="1" ht="22.5" customHeight="1">
      <c r="A7" s="16"/>
      <c r="B7" s="20"/>
      <c r="C7" s="21" t="s">
        <v>57</v>
      </c>
      <c r="D7" s="22" t="s">
        <v>58</v>
      </c>
      <c r="E7" s="21" t="s">
        <v>57</v>
      </c>
      <c r="F7" s="22" t="s">
        <v>58</v>
      </c>
      <c r="G7" s="21" t="s">
        <v>57</v>
      </c>
      <c r="H7" s="22" t="s">
        <v>58</v>
      </c>
      <c r="I7" s="23"/>
      <c r="J7" s="98" t="s">
        <v>61</v>
      </c>
      <c r="K7" s="95">
        <v>206</v>
      </c>
      <c r="L7" s="95">
        <v>689</v>
      </c>
      <c r="M7" s="96">
        <f t="shared" si="0"/>
        <v>895</v>
      </c>
      <c r="N7" s="2"/>
    </row>
    <row r="8" spans="1:14" s="5" customFormat="1" ht="22.5" customHeight="1">
      <c r="A8" s="16"/>
      <c r="B8" s="24" t="s">
        <v>27</v>
      </c>
      <c r="C8" s="25"/>
      <c r="D8" s="26"/>
      <c r="E8" s="25"/>
      <c r="F8" s="25"/>
      <c r="G8" s="25"/>
      <c r="H8" s="26"/>
      <c r="I8" s="27"/>
      <c r="J8" s="98" t="s">
        <v>62</v>
      </c>
      <c r="K8" s="95">
        <v>616</v>
      </c>
      <c r="L8" s="95">
        <v>1460</v>
      </c>
      <c r="M8" s="96">
        <f t="shared" si="0"/>
        <v>2076</v>
      </c>
      <c r="N8" s="2"/>
    </row>
    <row r="9" spans="1:14" s="5" customFormat="1" ht="22.5" customHeight="1">
      <c r="A9" s="16"/>
      <c r="B9" s="28">
        <f>C9+E9+G9</f>
        <v>24530</v>
      </c>
      <c r="C9" s="29">
        <v>2756</v>
      </c>
      <c r="D9" s="89">
        <f>SUM(C9/B9)</f>
        <v>0.11235222176926213</v>
      </c>
      <c r="E9" s="29">
        <v>14336</v>
      </c>
      <c r="F9" s="89">
        <f>SUM(E9/B9)</f>
        <v>0.5844272319608642</v>
      </c>
      <c r="G9" s="29">
        <v>7438</v>
      </c>
      <c r="H9" s="89">
        <f>SUM(G9/B9)</f>
        <v>0.3032205462698736</v>
      </c>
      <c r="I9" s="27"/>
      <c r="J9" s="98" t="s">
        <v>63</v>
      </c>
      <c r="K9" s="95">
        <v>1312</v>
      </c>
      <c r="L9" s="95">
        <v>2115</v>
      </c>
      <c r="M9" s="96">
        <f t="shared" si="0"/>
        <v>3427</v>
      </c>
      <c r="N9" s="2"/>
    </row>
    <row r="10" spans="1:14" s="5" customFormat="1" ht="22.5" customHeight="1">
      <c r="A10" s="16"/>
      <c r="B10" s="30"/>
      <c r="C10" s="31"/>
      <c r="D10" s="32"/>
      <c r="E10" s="32"/>
      <c r="F10" s="32"/>
      <c r="G10" s="32"/>
      <c r="H10" s="32"/>
      <c r="I10" s="33"/>
      <c r="J10" s="98" t="s">
        <v>64</v>
      </c>
      <c r="K10" s="95">
        <v>1649</v>
      </c>
      <c r="L10" s="95">
        <v>2428</v>
      </c>
      <c r="M10" s="96">
        <f t="shared" si="0"/>
        <v>4077</v>
      </c>
      <c r="N10" s="2"/>
    </row>
    <row r="11" spans="1:14" s="5" customFormat="1" ht="22.5" customHeight="1">
      <c r="A11" s="16"/>
      <c r="B11" s="28" t="s">
        <v>28</v>
      </c>
      <c r="C11" s="34"/>
      <c r="D11" s="27"/>
      <c r="E11" s="34"/>
      <c r="F11" s="34"/>
      <c r="G11" s="35"/>
      <c r="H11" s="27"/>
      <c r="I11" s="27"/>
      <c r="J11" s="98" t="s">
        <v>66</v>
      </c>
      <c r="K11" s="95">
        <v>1731</v>
      </c>
      <c r="L11" s="95">
        <v>2294</v>
      </c>
      <c r="M11" s="96">
        <f t="shared" si="0"/>
        <v>4025</v>
      </c>
      <c r="N11" s="2"/>
    </row>
    <row r="12" spans="1:14" s="5" customFormat="1" ht="22.5" customHeight="1">
      <c r="A12" s="16"/>
      <c r="B12" s="28">
        <f>C12+E12+G12</f>
        <v>28975</v>
      </c>
      <c r="C12" s="29">
        <v>2642</v>
      </c>
      <c r="D12" s="89">
        <f>SUM(C12/B12)</f>
        <v>0.09118205349439172</v>
      </c>
      <c r="E12" s="29">
        <v>14797</v>
      </c>
      <c r="F12" s="89">
        <f>SUM(E12/B12)</f>
        <v>0.5106816220880069</v>
      </c>
      <c r="G12" s="36">
        <v>11536</v>
      </c>
      <c r="H12" s="89">
        <f>SUM(G12/B12)</f>
        <v>0.3981363244176014</v>
      </c>
      <c r="I12" s="27"/>
      <c r="J12" s="98" t="s">
        <v>67</v>
      </c>
      <c r="K12" s="95">
        <v>1884</v>
      </c>
      <c r="L12" s="95">
        <v>2314</v>
      </c>
      <c r="M12" s="96">
        <f t="shared" si="0"/>
        <v>4198</v>
      </c>
      <c r="N12" s="2"/>
    </row>
    <row r="13" spans="1:14" s="5" customFormat="1" ht="22.5" customHeight="1">
      <c r="A13" s="16"/>
      <c r="B13" s="30"/>
      <c r="C13" s="31"/>
      <c r="D13" s="32"/>
      <c r="E13" s="32"/>
      <c r="F13" s="32"/>
      <c r="G13" s="32"/>
      <c r="H13" s="32"/>
      <c r="I13" s="33"/>
      <c r="J13" s="98" t="s">
        <v>68</v>
      </c>
      <c r="K13" s="95">
        <v>2644</v>
      </c>
      <c r="L13" s="95">
        <v>2725</v>
      </c>
      <c r="M13" s="96">
        <f t="shared" si="0"/>
        <v>5369</v>
      </c>
      <c r="N13" s="2"/>
    </row>
    <row r="14" spans="1:14" s="5" customFormat="1" ht="22.5" customHeight="1">
      <c r="A14" s="16"/>
      <c r="B14" s="24" t="s">
        <v>29</v>
      </c>
      <c r="C14" s="25"/>
      <c r="D14" s="26"/>
      <c r="E14" s="25"/>
      <c r="F14" s="25"/>
      <c r="G14" s="25"/>
      <c r="H14" s="26"/>
      <c r="I14" s="27"/>
      <c r="J14" s="98" t="s">
        <v>69</v>
      </c>
      <c r="K14" s="95">
        <v>2012</v>
      </c>
      <c r="L14" s="95">
        <v>2072</v>
      </c>
      <c r="M14" s="96">
        <f t="shared" si="0"/>
        <v>4084</v>
      </c>
      <c r="N14" s="2"/>
    </row>
    <row r="15" spans="1:14" s="5" customFormat="1" ht="22.5" customHeight="1">
      <c r="A15" s="16"/>
      <c r="B15" s="37">
        <f>C15+E15+G15</f>
        <v>53505</v>
      </c>
      <c r="C15" s="29">
        <f>SUM(C9:C13)</f>
        <v>5398</v>
      </c>
      <c r="D15" s="90">
        <f>SUM(C15/B15)</f>
        <v>0.10088776749836464</v>
      </c>
      <c r="E15" s="38">
        <f>SUM(E9:E13)</f>
        <v>29133</v>
      </c>
      <c r="F15" s="90">
        <f>SUM(E15/B15)</f>
        <v>0.5444911690496216</v>
      </c>
      <c r="G15" s="38">
        <f>SUM(G9:G13)</f>
        <v>18974</v>
      </c>
      <c r="H15" s="90">
        <f>SUM(G15/B15)</f>
        <v>0.35462106345201383</v>
      </c>
      <c r="I15" s="33"/>
      <c r="J15" s="98" t="s">
        <v>70</v>
      </c>
      <c r="K15" s="95">
        <v>1490</v>
      </c>
      <c r="L15" s="95">
        <v>1583</v>
      </c>
      <c r="M15" s="96">
        <f t="shared" si="0"/>
        <v>3073</v>
      </c>
      <c r="N15" s="2"/>
    </row>
    <row r="16" spans="1:14" s="5" customFormat="1" ht="22.5" customHeight="1">
      <c r="A16" s="2"/>
      <c r="B16" s="39"/>
      <c r="C16" s="40"/>
      <c r="D16" s="41"/>
      <c r="E16" s="40"/>
      <c r="F16" s="40"/>
      <c r="G16" s="40"/>
      <c r="H16" s="41"/>
      <c r="I16" s="42"/>
      <c r="J16" s="98" t="s">
        <v>71</v>
      </c>
      <c r="K16" s="95">
        <v>1290</v>
      </c>
      <c r="L16" s="95">
        <v>1381</v>
      </c>
      <c r="M16" s="96">
        <f t="shared" si="0"/>
        <v>2671</v>
      </c>
      <c r="N16" s="2"/>
    </row>
    <row r="17" spans="1:14" ht="22.5" customHeight="1">
      <c r="A17" s="6"/>
      <c r="B17" s="91" t="s">
        <v>59</v>
      </c>
      <c r="C17" s="7"/>
      <c r="D17" s="6"/>
      <c r="E17" s="7"/>
      <c r="F17" s="7"/>
      <c r="G17" s="7"/>
      <c r="H17" s="6"/>
      <c r="I17" s="6"/>
      <c r="J17" s="98" t="s">
        <v>72</v>
      </c>
      <c r="K17" s="95">
        <v>1321</v>
      </c>
      <c r="L17" s="95">
        <v>1371</v>
      </c>
      <c r="M17" s="96">
        <f t="shared" si="0"/>
        <v>2692</v>
      </c>
      <c r="N17" s="6"/>
    </row>
    <row r="18" spans="1:14" ht="22.5" customHeight="1">
      <c r="A18" s="6"/>
      <c r="B18" s="91" t="s">
        <v>101</v>
      </c>
      <c r="C18" s="7"/>
      <c r="D18" s="6"/>
      <c r="E18" s="7"/>
      <c r="F18" s="7"/>
      <c r="G18" s="162"/>
      <c r="H18" s="162"/>
      <c r="I18" s="6"/>
      <c r="J18" s="98" t="s">
        <v>73</v>
      </c>
      <c r="K18" s="95">
        <v>1479</v>
      </c>
      <c r="L18" s="95">
        <v>1453</v>
      </c>
      <c r="M18" s="96">
        <f t="shared" si="0"/>
        <v>2932</v>
      </c>
      <c r="N18" s="6"/>
    </row>
    <row r="19" spans="1:14" ht="22.5" customHeight="1">
      <c r="A19" s="6"/>
      <c r="B19" s="91" t="s">
        <v>102</v>
      </c>
      <c r="C19" s="7"/>
      <c r="D19" s="6"/>
      <c r="E19" s="7"/>
      <c r="F19" s="7"/>
      <c r="G19" s="7"/>
      <c r="H19" s="6"/>
      <c r="I19" s="6"/>
      <c r="J19" s="98" t="s">
        <v>74</v>
      </c>
      <c r="K19" s="95">
        <v>1129</v>
      </c>
      <c r="L19" s="95">
        <v>1132</v>
      </c>
      <c r="M19" s="96">
        <f t="shared" si="0"/>
        <v>2261</v>
      </c>
      <c r="N19" s="6"/>
    </row>
    <row r="20" spans="1:14" ht="22.5" customHeight="1">
      <c r="A20" s="6"/>
      <c r="B20" s="7"/>
      <c r="C20" s="7"/>
      <c r="D20" s="6"/>
      <c r="E20" s="7"/>
      <c r="F20" s="7"/>
      <c r="G20" s="7"/>
      <c r="H20" s="6"/>
      <c r="I20" s="6"/>
      <c r="J20" s="98" t="s">
        <v>75</v>
      </c>
      <c r="K20" s="95">
        <v>932</v>
      </c>
      <c r="L20" s="95">
        <v>998</v>
      </c>
      <c r="M20" s="96">
        <f t="shared" si="0"/>
        <v>1930</v>
      </c>
      <c r="N20" s="6"/>
    </row>
    <row r="21" spans="1:14" ht="22.5" customHeight="1">
      <c r="A21" s="6"/>
      <c r="B21" s="7"/>
      <c r="C21" s="7"/>
      <c r="D21" s="6"/>
      <c r="E21" s="7"/>
      <c r="F21" s="7"/>
      <c r="G21" s="7"/>
      <c r="H21" s="6"/>
      <c r="I21" s="6"/>
      <c r="J21" s="98" t="s">
        <v>76</v>
      </c>
      <c r="K21" s="95">
        <v>903</v>
      </c>
      <c r="L21" s="95">
        <v>933</v>
      </c>
      <c r="M21" s="96">
        <f t="shared" si="0"/>
        <v>1836</v>
      </c>
      <c r="N21" s="6"/>
    </row>
    <row r="22" spans="1:14" ht="22.5" customHeight="1">
      <c r="A22" s="6"/>
      <c r="B22" s="7"/>
      <c r="C22" s="7"/>
      <c r="D22" s="6"/>
      <c r="E22" s="7"/>
      <c r="F22" s="7"/>
      <c r="G22" s="7"/>
      <c r="H22" s="6"/>
      <c r="I22" s="6"/>
      <c r="J22" s="98" t="s">
        <v>77</v>
      </c>
      <c r="K22" s="95">
        <v>1136</v>
      </c>
      <c r="L22" s="95">
        <v>1149</v>
      </c>
      <c r="M22" s="96">
        <f>SUM(K22:L22)</f>
        <v>2285</v>
      </c>
      <c r="N22" s="6"/>
    </row>
    <row r="23" spans="1:14" ht="22.5" customHeight="1">
      <c r="A23" s="6"/>
      <c r="B23" s="7"/>
      <c r="C23" s="7"/>
      <c r="D23" s="6"/>
      <c r="E23" s="7"/>
      <c r="F23" s="7"/>
      <c r="G23" s="7"/>
      <c r="H23" s="6"/>
      <c r="I23" s="6"/>
      <c r="J23" s="98" t="s">
        <v>78</v>
      </c>
      <c r="K23" s="95">
        <v>1043</v>
      </c>
      <c r="L23" s="95">
        <v>1015</v>
      </c>
      <c r="M23" s="96">
        <f>SUM(K23:L23)</f>
        <v>2058</v>
      </c>
      <c r="N23" s="6"/>
    </row>
    <row r="24" spans="1:14" ht="22.5" customHeight="1">
      <c r="A24" s="6"/>
      <c r="B24" s="7"/>
      <c r="C24" s="7"/>
      <c r="D24" s="6"/>
      <c r="E24" s="7"/>
      <c r="F24" s="7"/>
      <c r="G24" s="7"/>
      <c r="H24" s="6"/>
      <c r="I24" s="6"/>
      <c r="J24" s="98" t="s">
        <v>79</v>
      </c>
      <c r="K24" s="95">
        <v>924</v>
      </c>
      <c r="L24" s="95">
        <v>859</v>
      </c>
      <c r="M24" s="96">
        <f>SUM(K24+L24)</f>
        <v>1783</v>
      </c>
      <c r="N24" s="6"/>
    </row>
    <row r="25" spans="1:14" ht="22.5" customHeight="1">
      <c r="A25" s="6"/>
      <c r="B25" s="7"/>
      <c r="C25" s="7"/>
      <c r="D25" s="6"/>
      <c r="E25" s="7"/>
      <c r="F25" s="7"/>
      <c r="G25" s="7"/>
      <c r="H25" s="6"/>
      <c r="I25" s="6"/>
      <c r="J25" s="98" t="s">
        <v>80</v>
      </c>
      <c r="K25" s="95">
        <v>789</v>
      </c>
      <c r="L25" s="95">
        <v>768</v>
      </c>
      <c r="M25" s="96">
        <f>SUM(K25+L25)</f>
        <v>1557</v>
      </c>
      <c r="N25" s="6"/>
    </row>
    <row r="26" spans="1:14" ht="25.5" customHeight="1">
      <c r="A26" s="6"/>
      <c r="B26" s="7"/>
      <c r="C26" s="7"/>
      <c r="D26" s="6"/>
      <c r="E26" s="7"/>
      <c r="F26" s="7"/>
      <c r="G26" s="7"/>
      <c r="H26" s="6"/>
      <c r="I26" s="6"/>
      <c r="J26" s="92" t="s">
        <v>30</v>
      </c>
      <c r="K26" s="97">
        <f>SUM(K4:K25)</f>
        <v>24530</v>
      </c>
      <c r="L26" s="97">
        <f>SUM(L4:L25)</f>
        <v>28975</v>
      </c>
      <c r="M26" s="97">
        <f>SUM(M4:M25)</f>
        <v>53505</v>
      </c>
      <c r="N26" s="6"/>
    </row>
    <row r="27" spans="1:14" ht="5.25" customHeight="1">
      <c r="A27" s="6"/>
      <c r="B27" s="7"/>
      <c r="C27" s="7"/>
      <c r="D27" s="6"/>
      <c r="E27" s="7"/>
      <c r="F27" s="7"/>
      <c r="G27" s="7"/>
      <c r="H27" s="6"/>
      <c r="I27" s="6"/>
      <c r="J27" s="6"/>
      <c r="K27" s="7"/>
      <c r="L27" s="7"/>
      <c r="M27" s="8"/>
      <c r="N27" s="6"/>
    </row>
    <row r="28" spans="1:14" ht="6" customHeight="1">
      <c r="A28" s="6"/>
      <c r="B28" s="7"/>
      <c r="C28" s="7"/>
      <c r="D28" s="6"/>
      <c r="E28" s="7"/>
      <c r="F28" s="7"/>
      <c r="G28" s="7"/>
      <c r="H28" s="6"/>
      <c r="I28" s="6"/>
      <c r="J28" s="6"/>
      <c r="K28" s="7"/>
      <c r="L28" s="7"/>
      <c r="M28" s="8"/>
      <c r="N28" s="6"/>
    </row>
  </sheetData>
  <sheetProtection/>
  <mergeCells count="10">
    <mergeCell ref="C6:D6"/>
    <mergeCell ref="E6:F6"/>
    <mergeCell ref="G6:H6"/>
    <mergeCell ref="B1:H1"/>
    <mergeCell ref="B2:H2"/>
    <mergeCell ref="B3:H3"/>
    <mergeCell ref="B4:H4"/>
    <mergeCell ref="C5:D5"/>
    <mergeCell ref="E5:F5"/>
    <mergeCell ref="G5:H5"/>
  </mergeCells>
  <printOptions/>
  <pageMargins left="0.61" right="0.55" top="0.51" bottom="0.2" header="0.31" footer="0.3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U89"/>
  <sheetViews>
    <sheetView zoomScalePageLayoutView="0" workbookViewId="0" topLeftCell="A1">
      <selection activeCell="B1" sqref="B1:T1"/>
    </sheetView>
  </sheetViews>
  <sheetFormatPr defaultColWidth="8.25390625" defaultRowHeight="34.5" customHeight="1"/>
  <cols>
    <col min="1" max="1" width="2.75390625" style="2" customWidth="1"/>
    <col min="2" max="2" width="7.625" style="2" customWidth="1"/>
    <col min="3" max="3" width="12.00390625" style="2" customWidth="1"/>
    <col min="4" max="4" width="9.125" style="2" customWidth="1"/>
    <col min="5" max="5" width="1.625" style="2" customWidth="1"/>
    <col min="6" max="6" width="5.125" style="2" customWidth="1"/>
    <col min="7" max="7" width="1.625" style="2" customWidth="1"/>
    <col min="8" max="8" width="9.125" style="2" customWidth="1"/>
    <col min="9" max="9" width="1.625" style="2" customWidth="1"/>
    <col min="10" max="10" width="5.125" style="2" customWidth="1"/>
    <col min="11" max="11" width="1.625" style="2" customWidth="1"/>
    <col min="12" max="12" width="9.125" style="2" customWidth="1"/>
    <col min="13" max="13" width="1.625" style="2" customWidth="1"/>
    <col min="14" max="14" width="5.125" style="2" customWidth="1"/>
    <col min="15" max="16" width="1.625" style="2" customWidth="1"/>
    <col min="17" max="17" width="9.125" style="2" customWidth="1"/>
    <col min="18" max="18" width="1.625" style="2" customWidth="1"/>
    <col min="19" max="19" width="5.125" style="2" customWidth="1"/>
    <col min="20" max="20" width="1.625" style="2" customWidth="1"/>
    <col min="21" max="16384" width="8.25390625" style="2" customWidth="1"/>
  </cols>
  <sheetData>
    <row r="1" spans="2:21" ht="30" customHeight="1">
      <c r="B1" s="173" t="s">
        <v>127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"/>
    </row>
    <row r="2" spans="2:21" ht="17.25" customHeight="1">
      <c r="B2" s="4"/>
      <c r="C2" s="4"/>
      <c r="D2" s="4"/>
      <c r="E2" s="4"/>
      <c r="F2" s="4"/>
      <c r="G2" s="4"/>
      <c r="H2" s="4"/>
      <c r="I2" s="4"/>
      <c r="J2" s="163"/>
      <c r="K2" s="163"/>
      <c r="L2" s="163"/>
      <c r="M2" s="189" t="s">
        <v>116</v>
      </c>
      <c r="N2" s="189"/>
      <c r="O2" s="189"/>
      <c r="P2" s="189"/>
      <c r="Q2" s="189"/>
      <c r="R2" s="189"/>
      <c r="S2" s="189"/>
      <c r="T2" s="163"/>
      <c r="U2" s="1"/>
    </row>
    <row r="3" spans="2:20" ht="17.25" customHeight="1">
      <c r="B3" s="43"/>
      <c r="C3" s="43"/>
      <c r="D3" s="43"/>
      <c r="E3" s="43"/>
      <c r="F3" s="43"/>
      <c r="G3" s="43"/>
      <c r="H3" s="43"/>
      <c r="I3" s="43"/>
      <c r="J3" s="188" t="s">
        <v>106</v>
      </c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2:20" ht="21.75" customHeight="1">
      <c r="B4" s="176" t="s">
        <v>82</v>
      </c>
      <c r="C4" s="177"/>
      <c r="D4" s="176" t="s">
        <v>10</v>
      </c>
      <c r="E4" s="190"/>
      <c r="F4" s="190"/>
      <c r="G4" s="190"/>
      <c r="H4" s="176" t="s">
        <v>0</v>
      </c>
      <c r="I4" s="190"/>
      <c r="J4" s="190"/>
      <c r="K4" s="177"/>
      <c r="L4" s="176" t="s">
        <v>1</v>
      </c>
      <c r="M4" s="190"/>
      <c r="N4" s="190"/>
      <c r="O4" s="190"/>
      <c r="P4" s="176" t="s">
        <v>2</v>
      </c>
      <c r="Q4" s="190"/>
      <c r="R4" s="190"/>
      <c r="S4" s="190"/>
      <c r="T4" s="177"/>
    </row>
    <row r="5" spans="2:20" ht="21.75" customHeight="1">
      <c r="B5" s="178" t="s">
        <v>92</v>
      </c>
      <c r="C5" s="49" t="s">
        <v>31</v>
      </c>
      <c r="D5" s="51">
        <v>7550</v>
      </c>
      <c r="E5" s="66" t="s">
        <v>34</v>
      </c>
      <c r="F5" s="81">
        <v>60</v>
      </c>
      <c r="G5" s="129" t="s">
        <v>35</v>
      </c>
      <c r="H5" s="81">
        <v>7064</v>
      </c>
      <c r="I5" s="128" t="s">
        <v>34</v>
      </c>
      <c r="J5" s="81">
        <v>33</v>
      </c>
      <c r="K5" s="129" t="s">
        <v>35</v>
      </c>
      <c r="L5" s="146">
        <v>8693</v>
      </c>
      <c r="M5" s="143" t="s">
        <v>34</v>
      </c>
      <c r="N5" s="81">
        <v>70</v>
      </c>
      <c r="O5" s="129" t="s">
        <v>35</v>
      </c>
      <c r="P5" s="128"/>
      <c r="Q5" s="51">
        <f>SUM(H5,L5)</f>
        <v>15757</v>
      </c>
      <c r="R5" s="143" t="s">
        <v>34</v>
      </c>
      <c r="S5" s="71">
        <f>SUM(J5,N5)</f>
        <v>103</v>
      </c>
      <c r="T5" s="129" t="s">
        <v>35</v>
      </c>
    </row>
    <row r="6" spans="2:20" ht="21.75" customHeight="1">
      <c r="B6" s="179"/>
      <c r="C6" s="56" t="s">
        <v>32</v>
      </c>
      <c r="D6" s="58">
        <v>5497</v>
      </c>
      <c r="E6" s="66" t="s">
        <v>34</v>
      </c>
      <c r="F6" s="61">
        <v>67</v>
      </c>
      <c r="G6" s="65" t="s">
        <v>35</v>
      </c>
      <c r="H6" s="61">
        <v>5647</v>
      </c>
      <c r="I6" s="66" t="s">
        <v>34</v>
      </c>
      <c r="J6" s="61">
        <v>34</v>
      </c>
      <c r="K6" s="65" t="s">
        <v>35</v>
      </c>
      <c r="L6" s="147">
        <v>6510</v>
      </c>
      <c r="M6" s="63" t="s">
        <v>34</v>
      </c>
      <c r="N6" s="61">
        <v>64</v>
      </c>
      <c r="O6" s="65" t="s">
        <v>35</v>
      </c>
      <c r="P6" s="66"/>
      <c r="Q6" s="71">
        <f aca="true" t="shared" si="0" ref="Q6:Q36">SUM(H6,L6)</f>
        <v>12157</v>
      </c>
      <c r="R6" s="63" t="s">
        <v>34</v>
      </c>
      <c r="S6" s="71">
        <f aca="true" t="shared" si="1" ref="S6:S34">SUM(J6,N6)</f>
        <v>98</v>
      </c>
      <c r="T6" s="65" t="s">
        <v>35</v>
      </c>
    </row>
    <row r="7" spans="2:20" ht="21.75" customHeight="1">
      <c r="B7" s="179"/>
      <c r="C7" s="152" t="s">
        <v>103</v>
      </c>
      <c r="D7" s="58">
        <v>999</v>
      </c>
      <c r="E7" s="66" t="s">
        <v>34</v>
      </c>
      <c r="F7" s="61">
        <v>11</v>
      </c>
      <c r="G7" s="65" t="s">
        <v>35</v>
      </c>
      <c r="H7" s="61">
        <v>993</v>
      </c>
      <c r="I7" s="66" t="s">
        <v>34</v>
      </c>
      <c r="J7" s="61">
        <v>11</v>
      </c>
      <c r="K7" s="65" t="s">
        <v>35</v>
      </c>
      <c r="L7" s="147">
        <v>1116</v>
      </c>
      <c r="M7" s="63" t="s">
        <v>34</v>
      </c>
      <c r="N7" s="61">
        <v>2</v>
      </c>
      <c r="O7" s="65" t="s">
        <v>35</v>
      </c>
      <c r="P7" s="66"/>
      <c r="Q7" s="58">
        <f t="shared" si="0"/>
        <v>2109</v>
      </c>
      <c r="R7" s="63" t="s">
        <v>34</v>
      </c>
      <c r="S7" s="71">
        <f t="shared" si="1"/>
        <v>13</v>
      </c>
      <c r="T7" s="65" t="s">
        <v>35</v>
      </c>
    </row>
    <row r="8" spans="2:20" ht="21.75" customHeight="1">
      <c r="B8" s="179"/>
      <c r="C8" s="152" t="s">
        <v>104</v>
      </c>
      <c r="D8" s="58">
        <v>664</v>
      </c>
      <c r="E8" s="66" t="s">
        <v>34</v>
      </c>
      <c r="F8" s="157">
        <v>8</v>
      </c>
      <c r="G8" s="65" t="s">
        <v>35</v>
      </c>
      <c r="H8" s="70">
        <v>772</v>
      </c>
      <c r="I8" s="66" t="s">
        <v>34</v>
      </c>
      <c r="J8" s="70">
        <v>0</v>
      </c>
      <c r="K8" s="65" t="s">
        <v>35</v>
      </c>
      <c r="L8" s="147">
        <v>880</v>
      </c>
      <c r="M8" s="63" t="s">
        <v>34</v>
      </c>
      <c r="N8" s="61">
        <v>9</v>
      </c>
      <c r="O8" s="65" t="s">
        <v>35</v>
      </c>
      <c r="P8" s="66"/>
      <c r="Q8" s="58">
        <f t="shared" si="0"/>
        <v>1652</v>
      </c>
      <c r="R8" s="63" t="s">
        <v>34</v>
      </c>
      <c r="S8" s="71">
        <f t="shared" si="1"/>
        <v>9</v>
      </c>
      <c r="T8" s="65" t="s">
        <v>35</v>
      </c>
    </row>
    <row r="9" spans="2:20" ht="21.75" customHeight="1">
      <c r="B9" s="179"/>
      <c r="C9" s="56" t="s">
        <v>37</v>
      </c>
      <c r="D9" s="71">
        <v>1700</v>
      </c>
      <c r="E9" s="66" t="s">
        <v>34</v>
      </c>
      <c r="F9" s="61">
        <v>12</v>
      </c>
      <c r="G9" s="65" t="s">
        <v>35</v>
      </c>
      <c r="H9" s="61">
        <v>1885</v>
      </c>
      <c r="I9" s="66" t="s">
        <v>34</v>
      </c>
      <c r="J9" s="61">
        <v>8</v>
      </c>
      <c r="K9" s="65" t="s">
        <v>35</v>
      </c>
      <c r="L9" s="147">
        <v>2214</v>
      </c>
      <c r="M9" s="63" t="s">
        <v>34</v>
      </c>
      <c r="N9" s="61">
        <v>10</v>
      </c>
      <c r="O9" s="65" t="s">
        <v>35</v>
      </c>
      <c r="P9" s="66"/>
      <c r="Q9" s="58">
        <f t="shared" si="0"/>
        <v>4099</v>
      </c>
      <c r="R9" s="63" t="s">
        <v>34</v>
      </c>
      <c r="S9" s="71">
        <f t="shared" si="1"/>
        <v>18</v>
      </c>
      <c r="T9" s="65" t="s">
        <v>35</v>
      </c>
    </row>
    <row r="10" spans="2:20" ht="21.75" customHeight="1">
      <c r="B10" s="179"/>
      <c r="C10" s="56" t="s">
        <v>38</v>
      </c>
      <c r="D10" s="58">
        <v>1399</v>
      </c>
      <c r="E10" s="66" t="s">
        <v>34</v>
      </c>
      <c r="F10" s="61">
        <v>1</v>
      </c>
      <c r="G10" s="65" t="s">
        <v>35</v>
      </c>
      <c r="H10" s="61">
        <v>1448</v>
      </c>
      <c r="I10" s="66" t="s">
        <v>34</v>
      </c>
      <c r="J10" s="61">
        <v>0</v>
      </c>
      <c r="K10" s="65" t="s">
        <v>35</v>
      </c>
      <c r="L10" s="147">
        <v>1697</v>
      </c>
      <c r="M10" s="63" t="s">
        <v>34</v>
      </c>
      <c r="N10" s="61">
        <v>10</v>
      </c>
      <c r="O10" s="65" t="s">
        <v>35</v>
      </c>
      <c r="P10" s="66"/>
      <c r="Q10" s="58">
        <f t="shared" si="0"/>
        <v>3145</v>
      </c>
      <c r="R10" s="63" t="s">
        <v>34</v>
      </c>
      <c r="S10" s="71">
        <f t="shared" si="1"/>
        <v>10</v>
      </c>
      <c r="T10" s="65" t="s">
        <v>35</v>
      </c>
    </row>
    <row r="11" spans="2:20" ht="21.75" customHeight="1">
      <c r="B11" s="179"/>
      <c r="C11" s="152" t="s">
        <v>105</v>
      </c>
      <c r="D11" s="58">
        <v>66</v>
      </c>
      <c r="E11" s="66" t="s">
        <v>34</v>
      </c>
      <c r="F11" s="157">
        <v>0</v>
      </c>
      <c r="G11" s="65" t="s">
        <v>35</v>
      </c>
      <c r="H11" s="70">
        <v>63</v>
      </c>
      <c r="I11" s="66" t="s">
        <v>34</v>
      </c>
      <c r="J11" s="70">
        <v>0</v>
      </c>
      <c r="K11" s="65" t="s">
        <v>35</v>
      </c>
      <c r="L11" s="148">
        <v>88</v>
      </c>
      <c r="M11" s="63" t="s">
        <v>34</v>
      </c>
      <c r="N11" s="70">
        <v>0</v>
      </c>
      <c r="O11" s="65" t="s">
        <v>35</v>
      </c>
      <c r="P11" s="66"/>
      <c r="Q11" s="58">
        <f t="shared" si="0"/>
        <v>151</v>
      </c>
      <c r="R11" s="63" t="s">
        <v>34</v>
      </c>
      <c r="S11" s="71">
        <f t="shared" si="1"/>
        <v>0</v>
      </c>
      <c r="T11" s="65" t="s">
        <v>35</v>
      </c>
    </row>
    <row r="12" spans="2:20" ht="21.75" customHeight="1">
      <c r="B12" s="179"/>
      <c r="C12" s="56" t="s">
        <v>40</v>
      </c>
      <c r="D12" s="58">
        <v>604</v>
      </c>
      <c r="E12" s="66" t="s">
        <v>34</v>
      </c>
      <c r="F12" s="157">
        <v>0</v>
      </c>
      <c r="G12" s="65" t="s">
        <v>35</v>
      </c>
      <c r="H12" s="61">
        <v>629</v>
      </c>
      <c r="I12" s="66" t="s">
        <v>34</v>
      </c>
      <c r="J12" s="61">
        <v>0</v>
      </c>
      <c r="K12" s="65" t="s">
        <v>35</v>
      </c>
      <c r="L12" s="147">
        <v>752</v>
      </c>
      <c r="M12" s="63" t="s">
        <v>34</v>
      </c>
      <c r="N12" s="61">
        <v>3</v>
      </c>
      <c r="O12" s="65" t="s">
        <v>35</v>
      </c>
      <c r="P12" s="66"/>
      <c r="Q12" s="58">
        <f t="shared" si="0"/>
        <v>1381</v>
      </c>
      <c r="R12" s="63" t="s">
        <v>34</v>
      </c>
      <c r="S12" s="71">
        <f t="shared" si="1"/>
        <v>3</v>
      </c>
      <c r="T12" s="65" t="s">
        <v>35</v>
      </c>
    </row>
    <row r="13" spans="2:20" ht="21.75" customHeight="1">
      <c r="B13" s="179"/>
      <c r="C13" s="56" t="s">
        <v>41</v>
      </c>
      <c r="D13" s="58">
        <v>970</v>
      </c>
      <c r="E13" s="66" t="s">
        <v>34</v>
      </c>
      <c r="F13" s="61">
        <v>4</v>
      </c>
      <c r="G13" s="65" t="s">
        <v>35</v>
      </c>
      <c r="H13" s="61">
        <v>1010</v>
      </c>
      <c r="I13" s="66" t="s">
        <v>34</v>
      </c>
      <c r="J13" s="61">
        <v>1</v>
      </c>
      <c r="K13" s="65" t="s">
        <v>35</v>
      </c>
      <c r="L13" s="147">
        <v>1178</v>
      </c>
      <c r="M13" s="63" t="s">
        <v>34</v>
      </c>
      <c r="N13" s="61">
        <v>5</v>
      </c>
      <c r="O13" s="65" t="s">
        <v>35</v>
      </c>
      <c r="P13" s="66"/>
      <c r="Q13" s="58">
        <f t="shared" si="0"/>
        <v>2188</v>
      </c>
      <c r="R13" s="63" t="s">
        <v>34</v>
      </c>
      <c r="S13" s="71">
        <f t="shared" si="1"/>
        <v>6</v>
      </c>
      <c r="T13" s="65" t="s">
        <v>35</v>
      </c>
    </row>
    <row r="14" spans="2:20" ht="21.75" customHeight="1">
      <c r="B14" s="179"/>
      <c r="C14" s="56" t="s">
        <v>42</v>
      </c>
      <c r="D14" s="58">
        <v>298</v>
      </c>
      <c r="E14" s="66" t="s">
        <v>34</v>
      </c>
      <c r="F14" s="157">
        <v>0</v>
      </c>
      <c r="G14" s="65" t="s">
        <v>35</v>
      </c>
      <c r="H14" s="61">
        <v>384</v>
      </c>
      <c r="I14" s="66" t="s">
        <v>34</v>
      </c>
      <c r="J14" s="61">
        <v>0</v>
      </c>
      <c r="K14" s="65" t="s">
        <v>35</v>
      </c>
      <c r="L14" s="147">
        <v>464</v>
      </c>
      <c r="M14" s="63" t="s">
        <v>34</v>
      </c>
      <c r="N14" s="61">
        <v>1</v>
      </c>
      <c r="O14" s="65" t="s">
        <v>35</v>
      </c>
      <c r="P14" s="66"/>
      <c r="Q14" s="58">
        <f t="shared" si="0"/>
        <v>848</v>
      </c>
      <c r="R14" s="63" t="s">
        <v>34</v>
      </c>
      <c r="S14" s="71">
        <f t="shared" si="1"/>
        <v>1</v>
      </c>
      <c r="T14" s="65" t="s">
        <v>35</v>
      </c>
    </row>
    <row r="15" spans="2:20" ht="21.75" customHeight="1">
      <c r="B15" s="179"/>
      <c r="C15" s="56" t="s">
        <v>43</v>
      </c>
      <c r="D15" s="58">
        <v>78</v>
      </c>
      <c r="E15" s="66" t="s">
        <v>34</v>
      </c>
      <c r="F15" s="157">
        <v>0</v>
      </c>
      <c r="G15" s="65" t="s">
        <v>35</v>
      </c>
      <c r="H15" s="61">
        <v>84</v>
      </c>
      <c r="I15" s="66" t="s">
        <v>34</v>
      </c>
      <c r="J15" s="61">
        <v>0</v>
      </c>
      <c r="K15" s="65" t="s">
        <v>35</v>
      </c>
      <c r="L15" s="147">
        <v>107</v>
      </c>
      <c r="M15" s="63" t="s">
        <v>34</v>
      </c>
      <c r="N15" s="61">
        <v>0</v>
      </c>
      <c r="O15" s="65" t="s">
        <v>35</v>
      </c>
      <c r="P15" s="66"/>
      <c r="Q15" s="58">
        <f t="shared" si="0"/>
        <v>191</v>
      </c>
      <c r="R15" s="63" t="s">
        <v>34</v>
      </c>
      <c r="S15" s="71">
        <f t="shared" si="1"/>
        <v>0</v>
      </c>
      <c r="T15" s="65" t="s">
        <v>35</v>
      </c>
    </row>
    <row r="16" spans="2:20" ht="21.75" customHeight="1">
      <c r="B16" s="179"/>
      <c r="C16" s="56" t="s">
        <v>44</v>
      </c>
      <c r="D16" s="58">
        <v>4</v>
      </c>
      <c r="E16" s="66" t="s">
        <v>34</v>
      </c>
      <c r="F16" s="157">
        <v>0</v>
      </c>
      <c r="G16" s="65" t="s">
        <v>35</v>
      </c>
      <c r="H16" s="61">
        <v>2</v>
      </c>
      <c r="I16" s="66" t="s">
        <v>34</v>
      </c>
      <c r="J16" s="61">
        <v>0</v>
      </c>
      <c r="K16" s="65" t="s">
        <v>35</v>
      </c>
      <c r="L16" s="147">
        <v>4</v>
      </c>
      <c r="M16" s="63" t="s">
        <v>34</v>
      </c>
      <c r="N16" s="61">
        <v>0</v>
      </c>
      <c r="O16" s="65" t="s">
        <v>35</v>
      </c>
      <c r="P16" s="66"/>
      <c r="Q16" s="58">
        <f t="shared" si="0"/>
        <v>6</v>
      </c>
      <c r="R16" s="63" t="s">
        <v>34</v>
      </c>
      <c r="S16" s="71">
        <f t="shared" si="1"/>
        <v>0</v>
      </c>
      <c r="T16" s="65" t="s">
        <v>35</v>
      </c>
    </row>
    <row r="17" spans="2:20" ht="21.75" customHeight="1">
      <c r="B17" s="179"/>
      <c r="C17" s="56" t="s">
        <v>11</v>
      </c>
      <c r="D17" s="58">
        <v>486</v>
      </c>
      <c r="E17" s="66" t="s">
        <v>34</v>
      </c>
      <c r="F17" s="157">
        <v>0</v>
      </c>
      <c r="G17" s="65" t="s">
        <v>35</v>
      </c>
      <c r="H17" s="61">
        <v>494</v>
      </c>
      <c r="I17" s="66" t="s">
        <v>34</v>
      </c>
      <c r="J17" s="61">
        <v>0</v>
      </c>
      <c r="K17" s="65" t="s">
        <v>35</v>
      </c>
      <c r="L17" s="147">
        <v>451</v>
      </c>
      <c r="M17" s="63" t="s">
        <v>34</v>
      </c>
      <c r="N17" s="61">
        <v>0</v>
      </c>
      <c r="O17" s="65" t="s">
        <v>35</v>
      </c>
      <c r="P17" s="66"/>
      <c r="Q17" s="71">
        <f t="shared" si="0"/>
        <v>945</v>
      </c>
      <c r="R17" s="63" t="s">
        <v>34</v>
      </c>
      <c r="S17" s="71">
        <f t="shared" si="1"/>
        <v>0</v>
      </c>
      <c r="T17" s="65" t="s">
        <v>35</v>
      </c>
    </row>
    <row r="18" spans="2:20" ht="21.75" customHeight="1">
      <c r="B18" s="180"/>
      <c r="C18" s="100" t="s">
        <v>45</v>
      </c>
      <c r="D18" s="130">
        <f>SUM(D5:D6,D9:D10,D12:D17)</f>
        <v>18586</v>
      </c>
      <c r="E18" s="131" t="s">
        <v>34</v>
      </c>
      <c r="F18" s="114">
        <f>SUM(F5:F6,F9:F10,F12:F17)</f>
        <v>144</v>
      </c>
      <c r="G18" s="132" t="s">
        <v>35</v>
      </c>
      <c r="H18" s="130">
        <f>SUM(H5:H6,H9:H10,H12:H17)</f>
        <v>18647</v>
      </c>
      <c r="I18" s="131" t="s">
        <v>34</v>
      </c>
      <c r="J18" s="114">
        <f>SUM(J5:J6,J9:J10,J12:J17)</f>
        <v>76</v>
      </c>
      <c r="K18" s="132" t="s">
        <v>35</v>
      </c>
      <c r="L18" s="130">
        <f>SUM(L5:L6,L9:L10,L12:L17)</f>
        <v>22070</v>
      </c>
      <c r="M18" s="144" t="s">
        <v>34</v>
      </c>
      <c r="N18" s="114">
        <f>SUM(N5:N6,N9:N10,N12:N17)</f>
        <v>163</v>
      </c>
      <c r="O18" s="132" t="s">
        <v>35</v>
      </c>
      <c r="P18" s="131"/>
      <c r="Q18" s="114">
        <f t="shared" si="0"/>
        <v>40717</v>
      </c>
      <c r="R18" s="144" t="s">
        <v>34</v>
      </c>
      <c r="S18" s="114">
        <f t="shared" si="1"/>
        <v>239</v>
      </c>
      <c r="T18" s="132" t="s">
        <v>35</v>
      </c>
    </row>
    <row r="19" spans="2:20" ht="21.75" customHeight="1">
      <c r="B19" s="178" t="s">
        <v>93</v>
      </c>
      <c r="C19" s="49" t="s">
        <v>46</v>
      </c>
      <c r="D19" s="71">
        <v>462</v>
      </c>
      <c r="E19" s="128" t="s">
        <v>34</v>
      </c>
      <c r="F19" s="158">
        <v>16</v>
      </c>
      <c r="G19" s="129" t="s">
        <v>35</v>
      </c>
      <c r="H19" s="81">
        <v>449</v>
      </c>
      <c r="I19" s="128" t="s">
        <v>34</v>
      </c>
      <c r="J19" s="81">
        <v>16</v>
      </c>
      <c r="K19" s="129" t="s">
        <v>35</v>
      </c>
      <c r="L19" s="149">
        <v>526</v>
      </c>
      <c r="M19" s="143" t="s">
        <v>34</v>
      </c>
      <c r="N19" s="81">
        <v>1</v>
      </c>
      <c r="O19" s="129" t="s">
        <v>35</v>
      </c>
      <c r="P19" s="128"/>
      <c r="Q19" s="71">
        <f t="shared" si="0"/>
        <v>975</v>
      </c>
      <c r="R19" s="143" t="s">
        <v>34</v>
      </c>
      <c r="S19" s="71">
        <f t="shared" si="1"/>
        <v>17</v>
      </c>
      <c r="T19" s="129" t="s">
        <v>35</v>
      </c>
    </row>
    <row r="20" spans="2:20" ht="21.75" customHeight="1">
      <c r="B20" s="180"/>
      <c r="C20" s="100" t="s">
        <v>12</v>
      </c>
      <c r="D20" s="134">
        <f>SUM(D19)</f>
        <v>462</v>
      </c>
      <c r="E20" s="131" t="s">
        <v>34</v>
      </c>
      <c r="F20" s="159">
        <f>SUM(F19)</f>
        <v>16</v>
      </c>
      <c r="G20" s="132" t="s">
        <v>35</v>
      </c>
      <c r="H20" s="117">
        <f>SUM(H19)</f>
        <v>449</v>
      </c>
      <c r="I20" s="131" t="s">
        <v>34</v>
      </c>
      <c r="J20" s="133">
        <f>SUM(J19)</f>
        <v>16</v>
      </c>
      <c r="K20" s="132" t="s">
        <v>35</v>
      </c>
      <c r="L20" s="150">
        <f>SUM(L19)</f>
        <v>526</v>
      </c>
      <c r="M20" s="144" t="s">
        <v>34</v>
      </c>
      <c r="N20" s="133">
        <f>SUM(N19)</f>
        <v>1</v>
      </c>
      <c r="O20" s="132" t="s">
        <v>35</v>
      </c>
      <c r="P20" s="131"/>
      <c r="Q20" s="133">
        <f t="shared" si="0"/>
        <v>975</v>
      </c>
      <c r="R20" s="144" t="s">
        <v>34</v>
      </c>
      <c r="S20" s="133">
        <f t="shared" si="1"/>
        <v>17</v>
      </c>
      <c r="T20" s="132" t="s">
        <v>35</v>
      </c>
    </row>
    <row r="21" spans="2:20" ht="21.75" customHeight="1">
      <c r="B21" s="181" t="s">
        <v>94</v>
      </c>
      <c r="C21" s="49" t="s">
        <v>47</v>
      </c>
      <c r="D21" s="71">
        <v>506</v>
      </c>
      <c r="E21" s="128" t="s">
        <v>34</v>
      </c>
      <c r="F21" s="158">
        <v>11</v>
      </c>
      <c r="G21" s="129" t="s">
        <v>35</v>
      </c>
      <c r="H21" s="81">
        <v>501</v>
      </c>
      <c r="I21" s="128" t="s">
        <v>34</v>
      </c>
      <c r="J21" s="81">
        <v>2</v>
      </c>
      <c r="K21" s="129" t="s">
        <v>35</v>
      </c>
      <c r="L21" s="149">
        <v>621</v>
      </c>
      <c r="M21" s="143" t="s">
        <v>34</v>
      </c>
      <c r="N21" s="81">
        <v>12</v>
      </c>
      <c r="O21" s="129" t="s">
        <v>35</v>
      </c>
      <c r="P21" s="128"/>
      <c r="Q21" s="164">
        <f t="shared" si="0"/>
        <v>1122</v>
      </c>
      <c r="R21" s="143" t="s">
        <v>34</v>
      </c>
      <c r="S21" s="71">
        <f t="shared" si="1"/>
        <v>14</v>
      </c>
      <c r="T21" s="129" t="s">
        <v>35</v>
      </c>
    </row>
    <row r="22" spans="2:20" ht="21.75" customHeight="1">
      <c r="B22" s="182"/>
      <c r="C22" s="78" t="s">
        <v>48</v>
      </c>
      <c r="D22" s="71">
        <v>869</v>
      </c>
      <c r="E22" s="66" t="s">
        <v>34</v>
      </c>
      <c r="F22" s="158">
        <v>23</v>
      </c>
      <c r="G22" s="65" t="s">
        <v>35</v>
      </c>
      <c r="H22" s="81">
        <v>888</v>
      </c>
      <c r="I22" s="66" t="s">
        <v>34</v>
      </c>
      <c r="J22" s="81">
        <v>5</v>
      </c>
      <c r="K22" s="65" t="s">
        <v>35</v>
      </c>
      <c r="L22" s="149">
        <v>1053</v>
      </c>
      <c r="M22" s="63" t="s">
        <v>34</v>
      </c>
      <c r="N22" s="81">
        <v>28</v>
      </c>
      <c r="O22" s="65" t="s">
        <v>35</v>
      </c>
      <c r="P22" s="128"/>
      <c r="Q22" s="58">
        <f t="shared" si="0"/>
        <v>1941</v>
      </c>
      <c r="R22" s="63" t="s">
        <v>34</v>
      </c>
      <c r="S22" s="71">
        <f t="shared" si="1"/>
        <v>33</v>
      </c>
      <c r="T22" s="65" t="s">
        <v>35</v>
      </c>
    </row>
    <row r="23" spans="2:20" ht="21.75" customHeight="1">
      <c r="B23" s="183"/>
      <c r="C23" s="110" t="s">
        <v>45</v>
      </c>
      <c r="D23" s="134">
        <f>SUM(D21:D22)</f>
        <v>1375</v>
      </c>
      <c r="E23" s="131" t="s">
        <v>34</v>
      </c>
      <c r="F23" s="159">
        <f>SUM(F21:F22)</f>
        <v>34</v>
      </c>
      <c r="G23" s="132" t="s">
        <v>35</v>
      </c>
      <c r="H23" s="114">
        <f>SUM(H21:H22)</f>
        <v>1389</v>
      </c>
      <c r="I23" s="131" t="s">
        <v>34</v>
      </c>
      <c r="J23" s="114">
        <f>SUM(J21:J22)</f>
        <v>7</v>
      </c>
      <c r="K23" s="132" t="s">
        <v>35</v>
      </c>
      <c r="L23" s="130">
        <f>SUM(L21:L22)</f>
        <v>1674</v>
      </c>
      <c r="M23" s="144" t="s">
        <v>34</v>
      </c>
      <c r="N23" s="114">
        <f>SUM(N21:N22)</f>
        <v>40</v>
      </c>
      <c r="O23" s="132" t="s">
        <v>35</v>
      </c>
      <c r="P23" s="131"/>
      <c r="Q23" s="106">
        <f t="shared" si="0"/>
        <v>3063</v>
      </c>
      <c r="R23" s="144" t="s">
        <v>34</v>
      </c>
      <c r="S23" s="133">
        <f t="shared" si="1"/>
        <v>47</v>
      </c>
      <c r="T23" s="132" t="s">
        <v>35</v>
      </c>
    </row>
    <row r="24" spans="2:20" ht="21.75" customHeight="1">
      <c r="B24" s="181" t="s">
        <v>95</v>
      </c>
      <c r="C24" s="49" t="s">
        <v>49</v>
      </c>
      <c r="D24" s="71">
        <v>480</v>
      </c>
      <c r="E24" s="128" t="s">
        <v>34</v>
      </c>
      <c r="F24" s="158">
        <v>2</v>
      </c>
      <c r="G24" s="129" t="s">
        <v>35</v>
      </c>
      <c r="H24" s="81">
        <v>490</v>
      </c>
      <c r="I24" s="128" t="s">
        <v>34</v>
      </c>
      <c r="J24" s="81">
        <v>1</v>
      </c>
      <c r="K24" s="129" t="s">
        <v>35</v>
      </c>
      <c r="L24" s="149">
        <v>563</v>
      </c>
      <c r="M24" s="143" t="s">
        <v>34</v>
      </c>
      <c r="N24" s="81">
        <v>2</v>
      </c>
      <c r="O24" s="129" t="s">
        <v>35</v>
      </c>
      <c r="P24" s="128"/>
      <c r="Q24" s="71">
        <f t="shared" si="0"/>
        <v>1053</v>
      </c>
      <c r="R24" s="143" t="s">
        <v>34</v>
      </c>
      <c r="S24" s="164">
        <f t="shared" si="1"/>
        <v>3</v>
      </c>
      <c r="T24" s="129" t="s">
        <v>35</v>
      </c>
    </row>
    <row r="25" spans="2:20" ht="21.75" customHeight="1">
      <c r="B25" s="182"/>
      <c r="C25" s="56" t="s">
        <v>50</v>
      </c>
      <c r="D25" s="58">
        <v>304</v>
      </c>
      <c r="E25" s="66" t="s">
        <v>34</v>
      </c>
      <c r="F25" s="157">
        <v>0</v>
      </c>
      <c r="G25" s="65" t="s">
        <v>35</v>
      </c>
      <c r="H25" s="61">
        <v>333</v>
      </c>
      <c r="I25" s="66" t="s">
        <v>34</v>
      </c>
      <c r="J25" s="61">
        <v>0</v>
      </c>
      <c r="K25" s="65" t="s">
        <v>35</v>
      </c>
      <c r="L25" s="147">
        <v>344</v>
      </c>
      <c r="M25" s="63" t="s">
        <v>34</v>
      </c>
      <c r="N25" s="61">
        <v>0</v>
      </c>
      <c r="O25" s="65" t="s">
        <v>35</v>
      </c>
      <c r="P25" s="66"/>
      <c r="Q25" s="58">
        <f t="shared" si="0"/>
        <v>677</v>
      </c>
      <c r="R25" s="63" t="s">
        <v>34</v>
      </c>
      <c r="S25" s="58">
        <f t="shared" si="1"/>
        <v>0</v>
      </c>
      <c r="T25" s="65" t="s">
        <v>35</v>
      </c>
    </row>
    <row r="26" spans="2:20" ht="21.75" customHeight="1">
      <c r="B26" s="183"/>
      <c r="C26" s="110" t="s">
        <v>45</v>
      </c>
      <c r="D26" s="134">
        <f>SUM(D24:D25)</f>
        <v>784</v>
      </c>
      <c r="E26" s="131" t="s">
        <v>34</v>
      </c>
      <c r="F26" s="159">
        <f>SUM(F24:F25)</f>
        <v>2</v>
      </c>
      <c r="G26" s="132" t="s">
        <v>35</v>
      </c>
      <c r="H26" s="114">
        <f>SUM(H24:H25)</f>
        <v>823</v>
      </c>
      <c r="I26" s="131" t="s">
        <v>34</v>
      </c>
      <c r="J26" s="114">
        <f>SUM(J24:J25)</f>
        <v>1</v>
      </c>
      <c r="K26" s="132" t="s">
        <v>35</v>
      </c>
      <c r="L26" s="130">
        <f>SUM(L24:L25)</f>
        <v>907</v>
      </c>
      <c r="M26" s="144" t="s">
        <v>34</v>
      </c>
      <c r="N26" s="114">
        <f>SUM(N24:N25)</f>
        <v>2</v>
      </c>
      <c r="O26" s="132" t="s">
        <v>35</v>
      </c>
      <c r="P26" s="131"/>
      <c r="Q26" s="133">
        <f t="shared" si="0"/>
        <v>1730</v>
      </c>
      <c r="R26" s="144" t="s">
        <v>34</v>
      </c>
      <c r="S26" s="106">
        <f t="shared" si="1"/>
        <v>3</v>
      </c>
      <c r="T26" s="132" t="s">
        <v>35</v>
      </c>
    </row>
    <row r="27" spans="2:20" ht="21.75" customHeight="1">
      <c r="B27" s="181" t="s">
        <v>96</v>
      </c>
      <c r="C27" s="49" t="s">
        <v>51</v>
      </c>
      <c r="D27" s="71">
        <v>1152</v>
      </c>
      <c r="E27" s="128" t="s">
        <v>34</v>
      </c>
      <c r="F27" s="81">
        <v>12</v>
      </c>
      <c r="G27" s="129" t="s">
        <v>35</v>
      </c>
      <c r="H27" s="81">
        <v>1126</v>
      </c>
      <c r="I27" s="128" t="s">
        <v>34</v>
      </c>
      <c r="J27" s="81">
        <v>7</v>
      </c>
      <c r="K27" s="129" t="s">
        <v>35</v>
      </c>
      <c r="L27" s="149">
        <v>1318</v>
      </c>
      <c r="M27" s="143" t="s">
        <v>34</v>
      </c>
      <c r="N27" s="81">
        <v>7</v>
      </c>
      <c r="O27" s="129" t="s">
        <v>35</v>
      </c>
      <c r="P27" s="128"/>
      <c r="Q27" s="71">
        <f t="shared" si="0"/>
        <v>2444</v>
      </c>
      <c r="R27" s="143" t="s">
        <v>34</v>
      </c>
      <c r="S27" s="164">
        <f t="shared" si="1"/>
        <v>14</v>
      </c>
      <c r="T27" s="129" t="s">
        <v>35</v>
      </c>
    </row>
    <row r="28" spans="2:20" ht="21.75" customHeight="1">
      <c r="B28" s="182"/>
      <c r="C28" s="56" t="s">
        <v>52</v>
      </c>
      <c r="D28" s="58">
        <v>301</v>
      </c>
      <c r="E28" s="66" t="s">
        <v>34</v>
      </c>
      <c r="F28" s="157">
        <v>13</v>
      </c>
      <c r="G28" s="65" t="s">
        <v>35</v>
      </c>
      <c r="H28" s="61">
        <v>304</v>
      </c>
      <c r="I28" s="66" t="s">
        <v>34</v>
      </c>
      <c r="J28" s="61">
        <v>0</v>
      </c>
      <c r="K28" s="65" t="s">
        <v>35</v>
      </c>
      <c r="L28" s="147">
        <v>345</v>
      </c>
      <c r="M28" s="63" t="s">
        <v>34</v>
      </c>
      <c r="N28" s="61">
        <v>14</v>
      </c>
      <c r="O28" s="65" t="s">
        <v>35</v>
      </c>
      <c r="P28" s="66"/>
      <c r="Q28" s="58">
        <f t="shared" si="0"/>
        <v>649</v>
      </c>
      <c r="R28" s="63" t="s">
        <v>34</v>
      </c>
      <c r="S28" s="58">
        <f t="shared" si="1"/>
        <v>14</v>
      </c>
      <c r="T28" s="65" t="s">
        <v>35</v>
      </c>
    </row>
    <row r="29" spans="2:20" ht="21.75" customHeight="1">
      <c r="B29" s="183"/>
      <c r="C29" s="110" t="s">
        <v>45</v>
      </c>
      <c r="D29" s="134">
        <f>SUM(D27:D28)</f>
        <v>1453</v>
      </c>
      <c r="E29" s="131" t="s">
        <v>34</v>
      </c>
      <c r="F29" s="159">
        <f>SUM(F27:F28)</f>
        <v>25</v>
      </c>
      <c r="G29" s="132" t="s">
        <v>35</v>
      </c>
      <c r="H29" s="114">
        <f>SUM(H27:H28)</f>
        <v>1430</v>
      </c>
      <c r="I29" s="131" t="s">
        <v>34</v>
      </c>
      <c r="J29" s="114">
        <f>SUM(J27:J28)</f>
        <v>7</v>
      </c>
      <c r="K29" s="132" t="s">
        <v>35</v>
      </c>
      <c r="L29" s="130">
        <f>SUM(L27:L28)</f>
        <v>1663</v>
      </c>
      <c r="M29" s="144" t="s">
        <v>34</v>
      </c>
      <c r="N29" s="114">
        <f>SUM(N27:N28)</f>
        <v>21</v>
      </c>
      <c r="O29" s="132" t="s">
        <v>35</v>
      </c>
      <c r="P29" s="131"/>
      <c r="Q29" s="133">
        <f t="shared" si="0"/>
        <v>3093</v>
      </c>
      <c r="R29" s="144" t="s">
        <v>34</v>
      </c>
      <c r="S29" s="106">
        <f t="shared" si="1"/>
        <v>28</v>
      </c>
      <c r="T29" s="132" t="s">
        <v>35</v>
      </c>
    </row>
    <row r="30" spans="2:20" ht="21.75" customHeight="1">
      <c r="B30" s="181" t="s">
        <v>97</v>
      </c>
      <c r="C30" s="49" t="s">
        <v>53</v>
      </c>
      <c r="D30" s="71">
        <v>467</v>
      </c>
      <c r="E30" s="128" t="s">
        <v>34</v>
      </c>
      <c r="F30" s="158">
        <v>0</v>
      </c>
      <c r="G30" s="129" t="s">
        <v>35</v>
      </c>
      <c r="H30" s="81">
        <v>483</v>
      </c>
      <c r="I30" s="128" t="s">
        <v>34</v>
      </c>
      <c r="J30" s="81">
        <v>0</v>
      </c>
      <c r="K30" s="129" t="s">
        <v>35</v>
      </c>
      <c r="L30" s="149">
        <v>602</v>
      </c>
      <c r="M30" s="143" t="s">
        <v>34</v>
      </c>
      <c r="N30" s="81">
        <v>1</v>
      </c>
      <c r="O30" s="129" t="s">
        <v>35</v>
      </c>
      <c r="P30" s="128"/>
      <c r="Q30" s="71">
        <f t="shared" si="0"/>
        <v>1085</v>
      </c>
      <c r="R30" s="143" t="s">
        <v>34</v>
      </c>
      <c r="S30" s="164">
        <f t="shared" si="1"/>
        <v>1</v>
      </c>
      <c r="T30" s="129" t="s">
        <v>35</v>
      </c>
    </row>
    <row r="31" spans="2:20" ht="21.75" customHeight="1">
      <c r="B31" s="182"/>
      <c r="C31" s="56" t="s">
        <v>54</v>
      </c>
      <c r="D31" s="58">
        <v>316</v>
      </c>
      <c r="E31" s="66" t="s">
        <v>34</v>
      </c>
      <c r="F31" s="157">
        <v>0</v>
      </c>
      <c r="G31" s="65" t="s">
        <v>35</v>
      </c>
      <c r="H31" s="61">
        <v>349</v>
      </c>
      <c r="I31" s="66" t="s">
        <v>34</v>
      </c>
      <c r="J31" s="61">
        <v>0</v>
      </c>
      <c r="K31" s="65" t="s">
        <v>35</v>
      </c>
      <c r="L31" s="147">
        <v>407</v>
      </c>
      <c r="M31" s="63" t="s">
        <v>34</v>
      </c>
      <c r="N31" s="61">
        <v>0</v>
      </c>
      <c r="O31" s="65" t="s">
        <v>35</v>
      </c>
      <c r="P31" s="66"/>
      <c r="Q31" s="58">
        <f t="shared" si="0"/>
        <v>756</v>
      </c>
      <c r="R31" s="63" t="s">
        <v>34</v>
      </c>
      <c r="S31" s="58">
        <f t="shared" si="1"/>
        <v>0</v>
      </c>
      <c r="T31" s="65" t="s">
        <v>35</v>
      </c>
    </row>
    <row r="32" spans="2:20" ht="21.75" customHeight="1">
      <c r="B32" s="183"/>
      <c r="C32" s="110" t="s">
        <v>45</v>
      </c>
      <c r="D32" s="134">
        <f>SUM(D30:D31)</f>
        <v>783</v>
      </c>
      <c r="E32" s="131" t="s">
        <v>34</v>
      </c>
      <c r="F32" s="159">
        <f>SUM(F30:F31)</f>
        <v>0</v>
      </c>
      <c r="G32" s="132" t="s">
        <v>35</v>
      </c>
      <c r="H32" s="117">
        <f>SUM(H30:H31)</f>
        <v>832</v>
      </c>
      <c r="I32" s="131" t="s">
        <v>34</v>
      </c>
      <c r="J32" s="114">
        <f>SUM(J30:J31)</f>
        <v>0</v>
      </c>
      <c r="K32" s="132" t="s">
        <v>35</v>
      </c>
      <c r="L32" s="130">
        <f>SUM(L30:L31)</f>
        <v>1009</v>
      </c>
      <c r="M32" s="144" t="s">
        <v>34</v>
      </c>
      <c r="N32" s="114">
        <f>SUM(N30:N31)</f>
        <v>1</v>
      </c>
      <c r="O32" s="132" t="s">
        <v>35</v>
      </c>
      <c r="P32" s="131"/>
      <c r="Q32" s="133">
        <f t="shared" si="0"/>
        <v>1841</v>
      </c>
      <c r="R32" s="144" t="s">
        <v>34</v>
      </c>
      <c r="S32" s="106">
        <f t="shared" si="1"/>
        <v>1</v>
      </c>
      <c r="T32" s="132" t="s">
        <v>35</v>
      </c>
    </row>
    <row r="33" spans="2:20" ht="21.75" customHeight="1">
      <c r="B33" s="179" t="s">
        <v>98</v>
      </c>
      <c r="C33" s="78" t="s">
        <v>55</v>
      </c>
      <c r="D33" s="71">
        <v>467</v>
      </c>
      <c r="E33" s="128" t="s">
        <v>34</v>
      </c>
      <c r="F33" s="158">
        <v>0</v>
      </c>
      <c r="G33" s="129" t="s">
        <v>35</v>
      </c>
      <c r="H33" s="81">
        <v>506</v>
      </c>
      <c r="I33" s="128" t="s">
        <v>34</v>
      </c>
      <c r="J33" s="81">
        <v>0</v>
      </c>
      <c r="K33" s="129" t="s">
        <v>35</v>
      </c>
      <c r="L33" s="149">
        <v>591</v>
      </c>
      <c r="M33" s="143" t="s">
        <v>34</v>
      </c>
      <c r="N33" s="81">
        <v>3</v>
      </c>
      <c r="O33" s="129" t="s">
        <v>35</v>
      </c>
      <c r="P33" s="128"/>
      <c r="Q33" s="71">
        <f t="shared" si="0"/>
        <v>1097</v>
      </c>
      <c r="R33" s="143" t="s">
        <v>34</v>
      </c>
      <c r="S33" s="164">
        <f t="shared" si="1"/>
        <v>3</v>
      </c>
      <c r="T33" s="129" t="s">
        <v>35</v>
      </c>
    </row>
    <row r="34" spans="2:20" ht="21.75" customHeight="1">
      <c r="B34" s="179"/>
      <c r="C34" s="56" t="s">
        <v>56</v>
      </c>
      <c r="D34" s="58">
        <v>413</v>
      </c>
      <c r="E34" s="66" t="s">
        <v>34</v>
      </c>
      <c r="F34" s="157">
        <v>7</v>
      </c>
      <c r="G34" s="65" t="s">
        <v>35</v>
      </c>
      <c r="H34" s="61">
        <v>429</v>
      </c>
      <c r="I34" s="66" t="s">
        <v>34</v>
      </c>
      <c r="J34" s="61">
        <v>1</v>
      </c>
      <c r="K34" s="65" t="s">
        <v>35</v>
      </c>
      <c r="L34" s="147">
        <v>532</v>
      </c>
      <c r="M34" s="63" t="s">
        <v>34</v>
      </c>
      <c r="N34" s="61">
        <v>7</v>
      </c>
      <c r="O34" s="65" t="s">
        <v>35</v>
      </c>
      <c r="P34" s="66"/>
      <c r="Q34" s="58">
        <f t="shared" si="0"/>
        <v>961</v>
      </c>
      <c r="R34" s="63" t="s">
        <v>34</v>
      </c>
      <c r="S34" s="58">
        <f t="shared" si="1"/>
        <v>8</v>
      </c>
      <c r="T34" s="65" t="s">
        <v>35</v>
      </c>
    </row>
    <row r="35" spans="2:20" ht="21.75" customHeight="1" thickBot="1">
      <c r="B35" s="184"/>
      <c r="C35" s="119" t="s">
        <v>45</v>
      </c>
      <c r="D35" s="135">
        <f>SUM(D33:D34)</f>
        <v>880</v>
      </c>
      <c r="E35" s="136" t="s">
        <v>34</v>
      </c>
      <c r="F35" s="160">
        <f>SUM(F33:F34)</f>
        <v>7</v>
      </c>
      <c r="G35" s="137" t="s">
        <v>35</v>
      </c>
      <c r="H35" s="138">
        <f>SUM(H33:H34)</f>
        <v>935</v>
      </c>
      <c r="I35" s="136" t="s">
        <v>34</v>
      </c>
      <c r="J35" s="138">
        <f>SUM(J33:J34)</f>
        <v>1</v>
      </c>
      <c r="K35" s="137" t="s">
        <v>35</v>
      </c>
      <c r="L35" s="151">
        <f>SUM(L33:L34)</f>
        <v>1123</v>
      </c>
      <c r="M35" s="145" t="s">
        <v>34</v>
      </c>
      <c r="N35" s="138">
        <f>SUM(N33:N34)</f>
        <v>10</v>
      </c>
      <c r="O35" s="137" t="s">
        <v>35</v>
      </c>
      <c r="P35" s="136"/>
      <c r="Q35" s="139">
        <f t="shared" si="0"/>
        <v>2058</v>
      </c>
      <c r="R35" s="145" t="s">
        <v>34</v>
      </c>
      <c r="S35" s="121">
        <f>SUM(J35,N35)</f>
        <v>11</v>
      </c>
      <c r="T35" s="137" t="s">
        <v>35</v>
      </c>
    </row>
    <row r="36" spans="2:20" ht="28.5" customHeight="1" thickTop="1">
      <c r="B36" s="185" t="s">
        <v>81</v>
      </c>
      <c r="C36" s="186"/>
      <c r="D36" s="140">
        <f>SUM(D18,D20,D23,D26,D29,D32,D35)</f>
        <v>24323</v>
      </c>
      <c r="E36" s="128" t="s">
        <v>34</v>
      </c>
      <c r="F36" s="102">
        <f>SUM(F18,F20,F23,F26,F29,F32,F35)</f>
        <v>228</v>
      </c>
      <c r="G36" s="129" t="s">
        <v>35</v>
      </c>
      <c r="H36" s="153">
        <f>SUM(H35,H32,H29,H26,H23,H20,H18)</f>
        <v>24505</v>
      </c>
      <c r="I36" s="154" t="s">
        <v>34</v>
      </c>
      <c r="J36" s="102">
        <f>SUM(J35,J32,J29,J26,J23,J20,J18)</f>
        <v>108</v>
      </c>
      <c r="K36" s="155" t="s">
        <v>35</v>
      </c>
      <c r="L36" s="153">
        <f>SUM(L18,L20,L23,L26,L29,L32,L35)</f>
        <v>28972</v>
      </c>
      <c r="M36" s="156" t="s">
        <v>34</v>
      </c>
      <c r="N36" s="102">
        <f>SUM(N35,N32,N29,N26,N23,N20,N18)</f>
        <v>238</v>
      </c>
      <c r="O36" s="155" t="s">
        <v>35</v>
      </c>
      <c r="P36" s="154"/>
      <c r="Q36" s="165">
        <f t="shared" si="0"/>
        <v>53477</v>
      </c>
      <c r="R36" s="156" t="s">
        <v>34</v>
      </c>
      <c r="S36" s="161">
        <f>SUM(J36,N36)</f>
        <v>346</v>
      </c>
      <c r="T36" s="141" t="s">
        <v>35</v>
      </c>
    </row>
    <row r="37" spans="2:20" ht="20.25" customHeight="1">
      <c r="B37" s="99" t="s">
        <v>109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27"/>
      <c r="R37" s="99"/>
      <c r="S37" s="99"/>
      <c r="T37" s="99"/>
    </row>
    <row r="38" spans="2:19" ht="20.25" customHeight="1">
      <c r="B38" s="127" t="s">
        <v>99</v>
      </c>
      <c r="C38" s="127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2:20" ht="19.5" customHeight="1">
      <c r="B39" s="187" t="s">
        <v>110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</row>
    <row r="40" spans="2:19" ht="18.75" customHeight="1">
      <c r="B40" s="142" t="s">
        <v>108</v>
      </c>
      <c r="C40" s="14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2:19" ht="18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9" ht="18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9" ht="18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19" ht="18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2:19" ht="18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2:19" ht="18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2:19" ht="18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2:19" ht="18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2:19" ht="18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ht="18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ht="18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ht="18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ht="34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ht="34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ht="34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ht="34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ht="34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ht="34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ht="34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ht="34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ht="34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ht="34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ht="34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ht="34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ht="34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ht="34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ht="34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ht="34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ht="34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ht="34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ht="34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ht="34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ht="34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ht="34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ht="34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ht="34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ht="34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ht="34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ht="34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ht="34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ht="34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2:19" ht="34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ht="34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ht="34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ht="34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9" ht="34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9" ht="34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ht="34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ht="34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</sheetData>
  <sheetProtection/>
  <mergeCells count="17">
    <mergeCell ref="B33:B35"/>
    <mergeCell ref="B36:C36"/>
    <mergeCell ref="B39:T39"/>
    <mergeCell ref="B5:B18"/>
    <mergeCell ref="B19:B20"/>
    <mergeCell ref="B21:B23"/>
    <mergeCell ref="B24:B26"/>
    <mergeCell ref="B27:B29"/>
    <mergeCell ref="B30:B32"/>
    <mergeCell ref="B1:T1"/>
    <mergeCell ref="M2:S2"/>
    <mergeCell ref="J3:T3"/>
    <mergeCell ref="B4:C4"/>
    <mergeCell ref="D4:G4"/>
    <mergeCell ref="H4:K4"/>
    <mergeCell ref="L4:O4"/>
    <mergeCell ref="P4:T4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B1" sqref="B1:H1"/>
    </sheetView>
  </sheetViews>
  <sheetFormatPr defaultColWidth="9.00390625" defaultRowHeight="13.5"/>
  <cols>
    <col min="1" max="1" width="2.50390625" style="0" customWidth="1"/>
    <col min="2" max="3" width="11.625" style="9" customWidth="1"/>
    <col min="4" max="4" width="11.625" style="0" customWidth="1"/>
    <col min="5" max="7" width="11.625" style="9" customWidth="1"/>
    <col min="8" max="8" width="11.625" style="0" customWidth="1"/>
    <col min="9" max="9" width="3.50390625" style="0" customWidth="1"/>
    <col min="10" max="10" width="13.625" style="0" customWidth="1"/>
    <col min="11" max="12" width="9.375" style="9" customWidth="1"/>
    <col min="13" max="13" width="9.375" style="10" customWidth="1"/>
    <col min="14" max="14" width="8.625" style="0" customWidth="1"/>
  </cols>
  <sheetData>
    <row r="1" spans="1:14" s="5" customFormat="1" ht="21" customHeight="1">
      <c r="A1" s="2"/>
      <c r="B1" s="170" t="s">
        <v>14</v>
      </c>
      <c r="C1" s="170"/>
      <c r="D1" s="170"/>
      <c r="E1" s="170"/>
      <c r="F1" s="170"/>
      <c r="G1" s="170"/>
      <c r="H1" s="170"/>
      <c r="I1" s="11"/>
      <c r="J1" s="2"/>
      <c r="K1" s="12"/>
      <c r="L1" s="12"/>
      <c r="M1" s="13"/>
      <c r="N1" s="2"/>
    </row>
    <row r="2" spans="1:14" s="5" customFormat="1" ht="11.25" customHeight="1">
      <c r="A2" s="2"/>
      <c r="B2" s="171"/>
      <c r="C2" s="171"/>
      <c r="D2" s="171"/>
      <c r="E2" s="171"/>
      <c r="F2" s="171"/>
      <c r="G2" s="171"/>
      <c r="H2" s="171"/>
      <c r="I2" s="14"/>
      <c r="J2" s="2"/>
      <c r="K2" s="12"/>
      <c r="L2" s="12"/>
      <c r="M2" s="13"/>
      <c r="N2" s="2"/>
    </row>
    <row r="3" spans="1:14" s="5" customFormat="1" ht="22.5" customHeight="1">
      <c r="A3" s="15"/>
      <c r="B3" s="171" t="s">
        <v>13</v>
      </c>
      <c r="C3" s="171"/>
      <c r="D3" s="171"/>
      <c r="E3" s="171"/>
      <c r="F3" s="171"/>
      <c r="G3" s="171"/>
      <c r="H3" s="171"/>
      <c r="I3" s="14"/>
      <c r="J3" s="92" t="s">
        <v>15</v>
      </c>
      <c r="K3" s="93" t="s">
        <v>16</v>
      </c>
      <c r="L3" s="93" t="s">
        <v>17</v>
      </c>
      <c r="M3" s="94" t="s">
        <v>18</v>
      </c>
      <c r="N3" s="2"/>
    </row>
    <row r="4" spans="1:14" s="5" customFormat="1" ht="22.5" customHeight="1">
      <c r="A4" s="16"/>
      <c r="B4" s="171" t="s">
        <v>115</v>
      </c>
      <c r="C4" s="171"/>
      <c r="D4" s="171"/>
      <c r="E4" s="171"/>
      <c r="F4" s="171"/>
      <c r="G4" s="171"/>
      <c r="H4" s="171"/>
      <c r="I4" s="16"/>
      <c r="J4" s="92" t="s">
        <v>65</v>
      </c>
      <c r="K4" s="95">
        <v>0</v>
      </c>
      <c r="L4" s="95">
        <v>1</v>
      </c>
      <c r="M4" s="96">
        <f>SUM(K4+L4)</f>
        <v>1</v>
      </c>
      <c r="N4" s="2"/>
    </row>
    <row r="5" spans="1:14" s="5" customFormat="1" ht="22.5" customHeight="1">
      <c r="A5" s="16"/>
      <c r="B5" s="17"/>
      <c r="C5" s="166" t="s">
        <v>19</v>
      </c>
      <c r="D5" s="166"/>
      <c r="E5" s="172" t="s">
        <v>20</v>
      </c>
      <c r="F5" s="172"/>
      <c r="G5" s="166" t="s">
        <v>21</v>
      </c>
      <c r="H5" s="166"/>
      <c r="I5" s="18"/>
      <c r="J5" s="98" t="s">
        <v>22</v>
      </c>
      <c r="K5" s="95">
        <v>5</v>
      </c>
      <c r="L5" s="95">
        <v>36</v>
      </c>
      <c r="M5" s="96">
        <f aca="true" t="shared" si="0" ref="M5:M21">SUM(K5+L5)</f>
        <v>41</v>
      </c>
      <c r="N5" s="2"/>
    </row>
    <row r="6" spans="1:14" s="5" customFormat="1" ht="22.5" customHeight="1">
      <c r="A6" s="16"/>
      <c r="B6" s="19" t="s">
        <v>23</v>
      </c>
      <c r="C6" s="167" t="s">
        <v>24</v>
      </c>
      <c r="D6" s="167"/>
      <c r="E6" s="168" t="s">
        <v>25</v>
      </c>
      <c r="F6" s="168"/>
      <c r="G6" s="167" t="s">
        <v>26</v>
      </c>
      <c r="H6" s="167"/>
      <c r="I6" s="18"/>
      <c r="J6" s="98" t="s">
        <v>60</v>
      </c>
      <c r="K6" s="95">
        <v>36</v>
      </c>
      <c r="L6" s="95">
        <v>198</v>
      </c>
      <c r="M6" s="96">
        <f t="shared" si="0"/>
        <v>234</v>
      </c>
      <c r="N6" s="2"/>
    </row>
    <row r="7" spans="1:14" s="5" customFormat="1" ht="22.5" customHeight="1">
      <c r="A7" s="16"/>
      <c r="B7" s="20"/>
      <c r="C7" s="21" t="s">
        <v>57</v>
      </c>
      <c r="D7" s="22" t="s">
        <v>58</v>
      </c>
      <c r="E7" s="21" t="s">
        <v>57</v>
      </c>
      <c r="F7" s="22" t="s">
        <v>58</v>
      </c>
      <c r="G7" s="21" t="s">
        <v>57</v>
      </c>
      <c r="H7" s="22" t="s">
        <v>58</v>
      </c>
      <c r="I7" s="23"/>
      <c r="J7" s="98" t="s">
        <v>61</v>
      </c>
      <c r="K7" s="95">
        <v>202</v>
      </c>
      <c r="L7" s="95">
        <v>702</v>
      </c>
      <c r="M7" s="96">
        <f t="shared" si="0"/>
        <v>904</v>
      </c>
      <c r="N7" s="2"/>
    </row>
    <row r="8" spans="1:14" s="5" customFormat="1" ht="22.5" customHeight="1">
      <c r="A8" s="16"/>
      <c r="B8" s="24" t="s">
        <v>27</v>
      </c>
      <c r="C8" s="25"/>
      <c r="D8" s="26"/>
      <c r="E8" s="25"/>
      <c r="F8" s="25"/>
      <c r="G8" s="25"/>
      <c r="H8" s="26"/>
      <c r="I8" s="27"/>
      <c r="J8" s="98" t="s">
        <v>62</v>
      </c>
      <c r="K8" s="95">
        <v>623</v>
      </c>
      <c r="L8" s="95">
        <v>1461</v>
      </c>
      <c r="M8" s="96">
        <f t="shared" si="0"/>
        <v>2084</v>
      </c>
      <c r="N8" s="2"/>
    </row>
    <row r="9" spans="1:14" s="5" customFormat="1" ht="22.5" customHeight="1">
      <c r="A9" s="16"/>
      <c r="B9" s="28">
        <f>C9+E9+G9</f>
        <v>24505</v>
      </c>
      <c r="C9" s="29">
        <v>2752</v>
      </c>
      <c r="D9" s="89">
        <f>SUM(C9/B9)</f>
        <v>0.11230361150785553</v>
      </c>
      <c r="E9" s="29">
        <v>14307</v>
      </c>
      <c r="F9" s="89">
        <f>SUM(E9/B9)</f>
        <v>0.5838400326463987</v>
      </c>
      <c r="G9" s="29">
        <v>7446</v>
      </c>
      <c r="H9" s="89">
        <f>SUM(G9/B9)</f>
        <v>0.3038563558457458</v>
      </c>
      <c r="I9" s="27"/>
      <c r="J9" s="98" t="s">
        <v>63</v>
      </c>
      <c r="K9" s="95">
        <v>1318</v>
      </c>
      <c r="L9" s="95">
        <v>2125</v>
      </c>
      <c r="M9" s="96">
        <f t="shared" si="0"/>
        <v>3443</v>
      </c>
      <c r="N9" s="2"/>
    </row>
    <row r="10" spans="1:14" s="5" customFormat="1" ht="22.5" customHeight="1">
      <c r="A10" s="16"/>
      <c r="B10" s="30"/>
      <c r="C10" s="31"/>
      <c r="D10" s="32"/>
      <c r="E10" s="32"/>
      <c r="F10" s="32"/>
      <c r="G10" s="32"/>
      <c r="H10" s="32"/>
      <c r="I10" s="33"/>
      <c r="J10" s="98" t="s">
        <v>64</v>
      </c>
      <c r="K10" s="95">
        <v>1643</v>
      </c>
      <c r="L10" s="95">
        <v>2421</v>
      </c>
      <c r="M10" s="96">
        <f t="shared" si="0"/>
        <v>4064</v>
      </c>
      <c r="N10" s="2"/>
    </row>
    <row r="11" spans="1:14" s="5" customFormat="1" ht="22.5" customHeight="1">
      <c r="A11" s="16"/>
      <c r="B11" s="28" t="s">
        <v>28</v>
      </c>
      <c r="C11" s="34"/>
      <c r="D11" s="27"/>
      <c r="E11" s="34"/>
      <c r="F11" s="34"/>
      <c r="G11" s="35"/>
      <c r="H11" s="27"/>
      <c r="I11" s="27"/>
      <c r="J11" s="98" t="s">
        <v>66</v>
      </c>
      <c r="K11" s="95">
        <v>1732</v>
      </c>
      <c r="L11" s="95">
        <v>2273</v>
      </c>
      <c r="M11" s="96">
        <f t="shared" si="0"/>
        <v>4005</v>
      </c>
      <c r="N11" s="2"/>
    </row>
    <row r="12" spans="1:14" s="5" customFormat="1" ht="22.5" customHeight="1">
      <c r="A12" s="16"/>
      <c r="B12" s="28">
        <f>C12+E12+G12</f>
        <v>28972</v>
      </c>
      <c r="C12" s="29">
        <v>2639</v>
      </c>
      <c r="D12" s="89">
        <f>SUM(C12/B12)</f>
        <v>0.09108794698329421</v>
      </c>
      <c r="E12" s="29">
        <v>14784</v>
      </c>
      <c r="F12" s="89">
        <f>SUM(E12/B12)</f>
        <v>0.5102857931796217</v>
      </c>
      <c r="G12" s="36">
        <v>11549</v>
      </c>
      <c r="H12" s="89">
        <f>SUM(G12/B12)</f>
        <v>0.3986262598370841</v>
      </c>
      <c r="I12" s="27"/>
      <c r="J12" s="98" t="s">
        <v>67</v>
      </c>
      <c r="K12" s="95">
        <v>1887</v>
      </c>
      <c r="L12" s="95">
        <v>2332</v>
      </c>
      <c r="M12" s="96">
        <f t="shared" si="0"/>
        <v>4219</v>
      </c>
      <c r="N12" s="2"/>
    </row>
    <row r="13" spans="1:14" s="5" customFormat="1" ht="22.5" customHeight="1">
      <c r="A13" s="16"/>
      <c r="B13" s="30"/>
      <c r="C13" s="31"/>
      <c r="D13" s="32"/>
      <c r="E13" s="32"/>
      <c r="F13" s="32"/>
      <c r="G13" s="32"/>
      <c r="H13" s="32"/>
      <c r="I13" s="33"/>
      <c r="J13" s="98" t="s">
        <v>68</v>
      </c>
      <c r="K13" s="95">
        <v>2631</v>
      </c>
      <c r="L13" s="95">
        <v>2714</v>
      </c>
      <c r="M13" s="96">
        <f t="shared" si="0"/>
        <v>5345</v>
      </c>
      <c r="N13" s="2"/>
    </row>
    <row r="14" spans="1:14" s="5" customFormat="1" ht="22.5" customHeight="1">
      <c r="A14" s="16"/>
      <c r="B14" s="24" t="s">
        <v>29</v>
      </c>
      <c r="C14" s="25"/>
      <c r="D14" s="26"/>
      <c r="E14" s="25"/>
      <c r="F14" s="25"/>
      <c r="G14" s="25"/>
      <c r="H14" s="26"/>
      <c r="I14" s="27"/>
      <c r="J14" s="98" t="s">
        <v>69</v>
      </c>
      <c r="K14" s="95">
        <v>2003</v>
      </c>
      <c r="L14" s="95">
        <v>2054</v>
      </c>
      <c r="M14" s="96">
        <f t="shared" si="0"/>
        <v>4057</v>
      </c>
      <c r="N14" s="2"/>
    </row>
    <row r="15" spans="1:14" s="5" customFormat="1" ht="22.5" customHeight="1">
      <c r="A15" s="16"/>
      <c r="B15" s="37">
        <f>C15+E15+G15</f>
        <v>53477</v>
      </c>
      <c r="C15" s="29">
        <f>SUM(C9:C13)</f>
        <v>5391</v>
      </c>
      <c r="D15" s="90">
        <f>SUM(C15/B15)</f>
        <v>0.10080969388709164</v>
      </c>
      <c r="E15" s="38">
        <f>SUM(E9:E13)</f>
        <v>29091</v>
      </c>
      <c r="F15" s="90">
        <f>SUM(E15/B15)</f>
        <v>0.5439908745815958</v>
      </c>
      <c r="G15" s="38">
        <f>SUM(G9:G13)</f>
        <v>18995</v>
      </c>
      <c r="H15" s="90">
        <f>SUM(G15/B15)</f>
        <v>0.3551994315313125</v>
      </c>
      <c r="I15" s="33"/>
      <c r="J15" s="98" t="s">
        <v>70</v>
      </c>
      <c r="K15" s="95">
        <v>1487</v>
      </c>
      <c r="L15" s="95">
        <v>1576</v>
      </c>
      <c r="M15" s="96">
        <f t="shared" si="0"/>
        <v>3063</v>
      </c>
      <c r="N15" s="2"/>
    </row>
    <row r="16" spans="1:14" s="5" customFormat="1" ht="22.5" customHeight="1">
      <c r="A16" s="2"/>
      <c r="B16" s="39"/>
      <c r="C16" s="40"/>
      <c r="D16" s="41"/>
      <c r="E16" s="40"/>
      <c r="F16" s="40"/>
      <c r="G16" s="40"/>
      <c r="H16" s="41"/>
      <c r="I16" s="42"/>
      <c r="J16" s="98" t="s">
        <v>71</v>
      </c>
      <c r="K16" s="95">
        <v>1292</v>
      </c>
      <c r="L16" s="95">
        <v>1380</v>
      </c>
      <c r="M16" s="96">
        <f t="shared" si="0"/>
        <v>2672</v>
      </c>
      <c r="N16" s="2"/>
    </row>
    <row r="17" spans="1:14" ht="22.5" customHeight="1">
      <c r="A17" s="6"/>
      <c r="B17" s="91" t="s">
        <v>59</v>
      </c>
      <c r="C17" s="7"/>
      <c r="D17" s="6"/>
      <c r="E17" s="7"/>
      <c r="F17" s="7"/>
      <c r="G17" s="7"/>
      <c r="H17" s="6"/>
      <c r="I17" s="6"/>
      <c r="J17" s="98" t="s">
        <v>72</v>
      </c>
      <c r="K17" s="95">
        <v>1322</v>
      </c>
      <c r="L17" s="95">
        <v>1383</v>
      </c>
      <c r="M17" s="96">
        <f t="shared" si="0"/>
        <v>2705</v>
      </c>
      <c r="N17" s="6"/>
    </row>
    <row r="18" spans="1:14" ht="22.5" customHeight="1">
      <c r="A18" s="6"/>
      <c r="B18" s="91" t="s">
        <v>101</v>
      </c>
      <c r="C18" s="7"/>
      <c r="D18" s="6"/>
      <c r="E18" s="7"/>
      <c r="F18" s="7"/>
      <c r="G18" s="162"/>
      <c r="H18" s="162"/>
      <c r="I18" s="6"/>
      <c r="J18" s="98" t="s">
        <v>73</v>
      </c>
      <c r="K18" s="95">
        <v>1480</v>
      </c>
      <c r="L18" s="95">
        <v>1455</v>
      </c>
      <c r="M18" s="96">
        <f t="shared" si="0"/>
        <v>2935</v>
      </c>
      <c r="N18" s="6"/>
    </row>
    <row r="19" spans="1:14" ht="22.5" customHeight="1">
      <c r="A19" s="6"/>
      <c r="B19" s="91" t="s">
        <v>102</v>
      </c>
      <c r="C19" s="7"/>
      <c r="D19" s="6"/>
      <c r="E19" s="7"/>
      <c r="F19" s="7"/>
      <c r="G19" s="7"/>
      <c r="H19" s="6"/>
      <c r="I19" s="6"/>
      <c r="J19" s="98" t="s">
        <v>74</v>
      </c>
      <c r="K19" s="95">
        <v>1119</v>
      </c>
      <c r="L19" s="95">
        <v>1123</v>
      </c>
      <c r="M19" s="96">
        <f t="shared" si="0"/>
        <v>2242</v>
      </c>
      <c r="N19" s="6"/>
    </row>
    <row r="20" spans="1:14" ht="22.5" customHeight="1">
      <c r="A20" s="6"/>
      <c r="B20" s="7"/>
      <c r="C20" s="7"/>
      <c r="D20" s="6"/>
      <c r="E20" s="7"/>
      <c r="F20" s="7"/>
      <c r="G20" s="7"/>
      <c r="H20" s="6"/>
      <c r="I20" s="6"/>
      <c r="J20" s="98" t="s">
        <v>75</v>
      </c>
      <c r="K20" s="95">
        <v>930</v>
      </c>
      <c r="L20" s="95">
        <v>996</v>
      </c>
      <c r="M20" s="96">
        <f t="shared" si="0"/>
        <v>1926</v>
      </c>
      <c r="N20" s="6"/>
    </row>
    <row r="21" spans="1:14" ht="22.5" customHeight="1">
      <c r="A21" s="6"/>
      <c r="B21" s="7"/>
      <c r="C21" s="7"/>
      <c r="D21" s="6"/>
      <c r="E21" s="7"/>
      <c r="F21" s="7"/>
      <c r="G21" s="7"/>
      <c r="H21" s="6"/>
      <c r="I21" s="6"/>
      <c r="J21" s="98" t="s">
        <v>76</v>
      </c>
      <c r="K21" s="95">
        <v>912</v>
      </c>
      <c r="L21" s="95">
        <v>958</v>
      </c>
      <c r="M21" s="96">
        <f t="shared" si="0"/>
        <v>1870</v>
      </c>
      <c r="N21" s="6"/>
    </row>
    <row r="22" spans="1:14" ht="22.5" customHeight="1">
      <c r="A22" s="6"/>
      <c r="B22" s="7"/>
      <c r="C22" s="7"/>
      <c r="D22" s="6"/>
      <c r="E22" s="7"/>
      <c r="F22" s="7"/>
      <c r="G22" s="7"/>
      <c r="H22" s="6"/>
      <c r="I22" s="6"/>
      <c r="J22" s="98" t="s">
        <v>77</v>
      </c>
      <c r="K22" s="95">
        <v>1131</v>
      </c>
      <c r="L22" s="95">
        <v>1145</v>
      </c>
      <c r="M22" s="96">
        <f>SUM(K22:L22)</f>
        <v>2276</v>
      </c>
      <c r="N22" s="6"/>
    </row>
    <row r="23" spans="1:14" ht="22.5" customHeight="1">
      <c r="A23" s="6"/>
      <c r="B23" s="7"/>
      <c r="C23" s="7"/>
      <c r="D23" s="6"/>
      <c r="E23" s="7"/>
      <c r="F23" s="7"/>
      <c r="G23" s="7"/>
      <c r="H23" s="6"/>
      <c r="I23" s="6"/>
      <c r="J23" s="98" t="s">
        <v>78</v>
      </c>
      <c r="K23" s="95">
        <v>1043</v>
      </c>
      <c r="L23" s="95">
        <v>1014</v>
      </c>
      <c r="M23" s="96">
        <f>SUM(K23:L23)</f>
        <v>2057</v>
      </c>
      <c r="N23" s="6"/>
    </row>
    <row r="24" spans="1:14" ht="22.5" customHeight="1">
      <c r="A24" s="6"/>
      <c r="B24" s="7"/>
      <c r="C24" s="7"/>
      <c r="D24" s="6"/>
      <c r="E24" s="7"/>
      <c r="F24" s="7"/>
      <c r="G24" s="7"/>
      <c r="H24" s="6"/>
      <c r="I24" s="6"/>
      <c r="J24" s="98" t="s">
        <v>79</v>
      </c>
      <c r="K24" s="95">
        <v>925</v>
      </c>
      <c r="L24" s="95">
        <v>858</v>
      </c>
      <c r="M24" s="96">
        <f>SUM(K24+L24)</f>
        <v>1783</v>
      </c>
      <c r="N24" s="6"/>
    </row>
    <row r="25" spans="1:14" ht="22.5" customHeight="1">
      <c r="A25" s="6"/>
      <c r="B25" s="7"/>
      <c r="C25" s="7"/>
      <c r="D25" s="6"/>
      <c r="E25" s="7"/>
      <c r="F25" s="7"/>
      <c r="G25" s="7"/>
      <c r="H25" s="6"/>
      <c r="I25" s="6"/>
      <c r="J25" s="98" t="s">
        <v>80</v>
      </c>
      <c r="K25" s="95">
        <v>784</v>
      </c>
      <c r="L25" s="95">
        <v>767</v>
      </c>
      <c r="M25" s="96">
        <f>SUM(K25+L25)</f>
        <v>1551</v>
      </c>
      <c r="N25" s="6"/>
    </row>
    <row r="26" spans="1:14" ht="25.5" customHeight="1">
      <c r="A26" s="6"/>
      <c r="B26" s="7"/>
      <c r="C26" s="7"/>
      <c r="D26" s="6"/>
      <c r="E26" s="7"/>
      <c r="F26" s="7"/>
      <c r="G26" s="7"/>
      <c r="H26" s="6"/>
      <c r="I26" s="6"/>
      <c r="J26" s="92" t="s">
        <v>30</v>
      </c>
      <c r="K26" s="97">
        <f>SUM(K4:K25)</f>
        <v>24505</v>
      </c>
      <c r="L26" s="97">
        <f>SUM(L4:L25)</f>
        <v>28972</v>
      </c>
      <c r="M26" s="97">
        <f>SUM(M4:M25)</f>
        <v>53477</v>
      </c>
      <c r="N26" s="6"/>
    </row>
    <row r="27" spans="1:14" ht="5.25" customHeight="1">
      <c r="A27" s="6"/>
      <c r="B27" s="7"/>
      <c r="C27" s="7"/>
      <c r="D27" s="6"/>
      <c r="E27" s="7"/>
      <c r="F27" s="7"/>
      <c r="G27" s="7"/>
      <c r="H27" s="6"/>
      <c r="I27" s="6"/>
      <c r="J27" s="6"/>
      <c r="K27" s="7"/>
      <c r="L27" s="7"/>
      <c r="M27" s="8"/>
      <c r="N27" s="6"/>
    </row>
    <row r="28" spans="1:14" ht="6" customHeight="1">
      <c r="A28" s="6"/>
      <c r="B28" s="7"/>
      <c r="C28" s="7"/>
      <c r="D28" s="6"/>
      <c r="E28" s="7"/>
      <c r="F28" s="7"/>
      <c r="G28" s="7"/>
      <c r="H28" s="6"/>
      <c r="I28" s="6"/>
      <c r="J28" s="6"/>
      <c r="K28" s="7"/>
      <c r="L28" s="7"/>
      <c r="M28" s="8"/>
      <c r="N28" s="6"/>
    </row>
  </sheetData>
  <sheetProtection/>
  <mergeCells count="10">
    <mergeCell ref="C6:D6"/>
    <mergeCell ref="E6:F6"/>
    <mergeCell ref="G6:H6"/>
    <mergeCell ref="B1:H1"/>
    <mergeCell ref="B2:H2"/>
    <mergeCell ref="B3:H3"/>
    <mergeCell ref="B4:H4"/>
    <mergeCell ref="C5:D5"/>
    <mergeCell ref="E5:F5"/>
    <mergeCell ref="G5:H5"/>
  </mergeCells>
  <printOptions/>
  <pageMargins left="0.61" right="0.55" top="0.51" bottom="0.2" header="0.31" footer="0.3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U89"/>
  <sheetViews>
    <sheetView zoomScalePageLayoutView="0" workbookViewId="0" topLeftCell="A1">
      <selection activeCell="B1" sqref="B1:T1"/>
    </sheetView>
  </sheetViews>
  <sheetFormatPr defaultColWidth="8.25390625" defaultRowHeight="34.5" customHeight="1"/>
  <cols>
    <col min="1" max="1" width="2.75390625" style="2" customWidth="1"/>
    <col min="2" max="2" width="7.625" style="2" customWidth="1"/>
    <col min="3" max="3" width="12.00390625" style="2" customWidth="1"/>
    <col min="4" max="4" width="9.125" style="2" customWidth="1"/>
    <col min="5" max="5" width="1.625" style="2" customWidth="1"/>
    <col min="6" max="6" width="5.125" style="2" customWidth="1"/>
    <col min="7" max="7" width="1.625" style="2" customWidth="1"/>
    <col min="8" max="8" width="9.125" style="2" customWidth="1"/>
    <col min="9" max="9" width="1.625" style="2" customWidth="1"/>
    <col min="10" max="10" width="5.125" style="2" customWidth="1"/>
    <col min="11" max="11" width="1.625" style="2" customWidth="1"/>
    <col min="12" max="12" width="9.125" style="2" customWidth="1"/>
    <col min="13" max="13" width="1.625" style="2" customWidth="1"/>
    <col min="14" max="14" width="5.125" style="2" customWidth="1"/>
    <col min="15" max="16" width="1.625" style="2" customWidth="1"/>
    <col min="17" max="17" width="9.125" style="2" customWidth="1"/>
    <col min="18" max="18" width="1.625" style="2" customWidth="1"/>
    <col min="19" max="19" width="5.125" style="2" customWidth="1"/>
    <col min="20" max="20" width="1.625" style="2" customWidth="1"/>
    <col min="21" max="16384" width="8.25390625" style="2" customWidth="1"/>
  </cols>
  <sheetData>
    <row r="1" spans="2:21" ht="30" customHeight="1">
      <c r="B1" s="173" t="s">
        <v>127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"/>
    </row>
    <row r="2" spans="2:21" ht="17.25" customHeight="1">
      <c r="B2" s="4"/>
      <c r="C2" s="4"/>
      <c r="D2" s="4"/>
      <c r="E2" s="4"/>
      <c r="F2" s="4"/>
      <c r="G2" s="4"/>
      <c r="H2" s="4"/>
      <c r="I2" s="4"/>
      <c r="J2" s="163"/>
      <c r="K2" s="163"/>
      <c r="L2" s="163"/>
      <c r="M2" s="189" t="s">
        <v>118</v>
      </c>
      <c r="N2" s="189"/>
      <c r="O2" s="189"/>
      <c r="P2" s="189"/>
      <c r="Q2" s="189"/>
      <c r="R2" s="189"/>
      <c r="S2" s="189"/>
      <c r="T2" s="163"/>
      <c r="U2" s="1"/>
    </row>
    <row r="3" spans="2:20" ht="17.25" customHeight="1">
      <c r="B3" s="43"/>
      <c r="C3" s="43"/>
      <c r="D3" s="43"/>
      <c r="E3" s="43"/>
      <c r="F3" s="43"/>
      <c r="G3" s="43"/>
      <c r="H3" s="43"/>
      <c r="I3" s="43"/>
      <c r="J3" s="188" t="s">
        <v>106</v>
      </c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2:20" ht="21.75" customHeight="1">
      <c r="B4" s="176" t="s">
        <v>82</v>
      </c>
      <c r="C4" s="177"/>
      <c r="D4" s="176" t="s">
        <v>10</v>
      </c>
      <c r="E4" s="190"/>
      <c r="F4" s="190"/>
      <c r="G4" s="190"/>
      <c r="H4" s="176" t="s">
        <v>0</v>
      </c>
      <c r="I4" s="190"/>
      <c r="J4" s="190"/>
      <c r="K4" s="177"/>
      <c r="L4" s="176" t="s">
        <v>1</v>
      </c>
      <c r="M4" s="190"/>
      <c r="N4" s="190"/>
      <c r="O4" s="190"/>
      <c r="P4" s="176" t="s">
        <v>2</v>
      </c>
      <c r="Q4" s="190"/>
      <c r="R4" s="190"/>
      <c r="S4" s="190"/>
      <c r="T4" s="177"/>
    </row>
    <row r="5" spans="2:20" ht="21.75" customHeight="1">
      <c r="B5" s="178" t="s">
        <v>92</v>
      </c>
      <c r="C5" s="49" t="s">
        <v>31</v>
      </c>
      <c r="D5" s="51">
        <v>7555</v>
      </c>
      <c r="E5" s="66" t="s">
        <v>34</v>
      </c>
      <c r="F5" s="81">
        <v>59</v>
      </c>
      <c r="G5" s="129" t="s">
        <v>35</v>
      </c>
      <c r="H5" s="81">
        <v>7072</v>
      </c>
      <c r="I5" s="128" t="s">
        <v>34</v>
      </c>
      <c r="J5" s="81">
        <v>33</v>
      </c>
      <c r="K5" s="129" t="s">
        <v>35</v>
      </c>
      <c r="L5" s="146">
        <v>8685</v>
      </c>
      <c r="M5" s="143" t="s">
        <v>34</v>
      </c>
      <c r="N5" s="81">
        <v>71</v>
      </c>
      <c r="O5" s="129" t="s">
        <v>35</v>
      </c>
      <c r="P5" s="128"/>
      <c r="Q5" s="51">
        <f>SUM(H5,L5)</f>
        <v>15757</v>
      </c>
      <c r="R5" s="143" t="s">
        <v>34</v>
      </c>
      <c r="S5" s="71">
        <f>SUM(J5,N5)</f>
        <v>104</v>
      </c>
      <c r="T5" s="129" t="s">
        <v>35</v>
      </c>
    </row>
    <row r="6" spans="2:20" ht="21.75" customHeight="1">
      <c r="B6" s="179"/>
      <c r="C6" s="56" t="s">
        <v>32</v>
      </c>
      <c r="D6" s="58">
        <v>5491</v>
      </c>
      <c r="E6" s="66" t="s">
        <v>34</v>
      </c>
      <c r="F6" s="61">
        <v>67</v>
      </c>
      <c r="G6" s="65" t="s">
        <v>35</v>
      </c>
      <c r="H6" s="61">
        <v>5641</v>
      </c>
      <c r="I6" s="66" t="s">
        <v>34</v>
      </c>
      <c r="J6" s="61">
        <v>34</v>
      </c>
      <c r="K6" s="65" t="s">
        <v>35</v>
      </c>
      <c r="L6" s="147">
        <v>6504</v>
      </c>
      <c r="M6" s="63" t="s">
        <v>34</v>
      </c>
      <c r="N6" s="61">
        <v>64</v>
      </c>
      <c r="O6" s="65" t="s">
        <v>35</v>
      </c>
      <c r="P6" s="66"/>
      <c r="Q6" s="71">
        <f aca="true" t="shared" si="0" ref="Q6:Q36">SUM(H6,L6)</f>
        <v>12145</v>
      </c>
      <c r="R6" s="63" t="s">
        <v>34</v>
      </c>
      <c r="S6" s="71">
        <f aca="true" t="shared" si="1" ref="S6:S34">SUM(J6,N6)</f>
        <v>98</v>
      </c>
      <c r="T6" s="65" t="s">
        <v>35</v>
      </c>
    </row>
    <row r="7" spans="2:20" ht="21.75" customHeight="1">
      <c r="B7" s="179"/>
      <c r="C7" s="152" t="s">
        <v>103</v>
      </c>
      <c r="D7" s="58">
        <v>996</v>
      </c>
      <c r="E7" s="66" t="s">
        <v>34</v>
      </c>
      <c r="F7" s="61">
        <v>11</v>
      </c>
      <c r="G7" s="65" t="s">
        <v>35</v>
      </c>
      <c r="H7" s="61">
        <v>990</v>
      </c>
      <c r="I7" s="66" t="s">
        <v>34</v>
      </c>
      <c r="J7" s="61">
        <v>11</v>
      </c>
      <c r="K7" s="65" t="s">
        <v>35</v>
      </c>
      <c r="L7" s="147">
        <v>1112</v>
      </c>
      <c r="M7" s="63" t="s">
        <v>34</v>
      </c>
      <c r="N7" s="61">
        <v>2</v>
      </c>
      <c r="O7" s="65" t="s">
        <v>35</v>
      </c>
      <c r="P7" s="66"/>
      <c r="Q7" s="58">
        <f t="shared" si="0"/>
        <v>2102</v>
      </c>
      <c r="R7" s="63" t="s">
        <v>34</v>
      </c>
      <c r="S7" s="71">
        <f t="shared" si="1"/>
        <v>13</v>
      </c>
      <c r="T7" s="65" t="s">
        <v>35</v>
      </c>
    </row>
    <row r="8" spans="2:20" ht="21.75" customHeight="1">
      <c r="B8" s="179"/>
      <c r="C8" s="152" t="s">
        <v>104</v>
      </c>
      <c r="D8" s="58">
        <v>667</v>
      </c>
      <c r="E8" s="66" t="s">
        <v>34</v>
      </c>
      <c r="F8" s="157">
        <v>8</v>
      </c>
      <c r="G8" s="65" t="s">
        <v>35</v>
      </c>
      <c r="H8" s="70">
        <v>774</v>
      </c>
      <c r="I8" s="66" t="s">
        <v>34</v>
      </c>
      <c r="J8" s="70">
        <v>0</v>
      </c>
      <c r="K8" s="65" t="s">
        <v>35</v>
      </c>
      <c r="L8" s="147">
        <v>884</v>
      </c>
      <c r="M8" s="63" t="s">
        <v>34</v>
      </c>
      <c r="N8" s="61">
        <v>9</v>
      </c>
      <c r="O8" s="65" t="s">
        <v>35</v>
      </c>
      <c r="P8" s="66"/>
      <c r="Q8" s="58">
        <f t="shared" si="0"/>
        <v>1658</v>
      </c>
      <c r="R8" s="63" t="s">
        <v>34</v>
      </c>
      <c r="S8" s="71">
        <f t="shared" si="1"/>
        <v>9</v>
      </c>
      <c r="T8" s="65" t="s">
        <v>35</v>
      </c>
    </row>
    <row r="9" spans="2:20" ht="21.75" customHeight="1">
      <c r="B9" s="179"/>
      <c r="C9" s="56" t="s">
        <v>37</v>
      </c>
      <c r="D9" s="71">
        <v>1699</v>
      </c>
      <c r="E9" s="66" t="s">
        <v>34</v>
      </c>
      <c r="F9" s="61">
        <v>12</v>
      </c>
      <c r="G9" s="65" t="s">
        <v>35</v>
      </c>
      <c r="H9" s="61">
        <v>1883</v>
      </c>
      <c r="I9" s="66" t="s">
        <v>34</v>
      </c>
      <c r="J9" s="61">
        <v>8</v>
      </c>
      <c r="K9" s="65" t="s">
        <v>35</v>
      </c>
      <c r="L9" s="147">
        <v>2215</v>
      </c>
      <c r="M9" s="63" t="s">
        <v>34</v>
      </c>
      <c r="N9" s="61">
        <v>10</v>
      </c>
      <c r="O9" s="65" t="s">
        <v>35</v>
      </c>
      <c r="P9" s="66"/>
      <c r="Q9" s="58">
        <f t="shared" si="0"/>
        <v>4098</v>
      </c>
      <c r="R9" s="63" t="s">
        <v>34</v>
      </c>
      <c r="S9" s="71">
        <f t="shared" si="1"/>
        <v>18</v>
      </c>
      <c r="T9" s="65" t="s">
        <v>35</v>
      </c>
    </row>
    <row r="10" spans="2:20" ht="21.75" customHeight="1">
      <c r="B10" s="179"/>
      <c r="C10" s="56" t="s">
        <v>38</v>
      </c>
      <c r="D10" s="58">
        <v>1401</v>
      </c>
      <c r="E10" s="66" t="s">
        <v>34</v>
      </c>
      <c r="F10" s="61">
        <v>1</v>
      </c>
      <c r="G10" s="65" t="s">
        <v>35</v>
      </c>
      <c r="H10" s="61">
        <v>1449</v>
      </c>
      <c r="I10" s="66" t="s">
        <v>34</v>
      </c>
      <c r="J10" s="61">
        <v>0</v>
      </c>
      <c r="K10" s="65" t="s">
        <v>35</v>
      </c>
      <c r="L10" s="147">
        <v>1695</v>
      </c>
      <c r="M10" s="63" t="s">
        <v>34</v>
      </c>
      <c r="N10" s="61">
        <v>9</v>
      </c>
      <c r="O10" s="65" t="s">
        <v>35</v>
      </c>
      <c r="P10" s="66"/>
      <c r="Q10" s="58">
        <f t="shared" si="0"/>
        <v>3144</v>
      </c>
      <c r="R10" s="63" t="s">
        <v>34</v>
      </c>
      <c r="S10" s="71">
        <f t="shared" si="1"/>
        <v>9</v>
      </c>
      <c r="T10" s="65" t="s">
        <v>35</v>
      </c>
    </row>
    <row r="11" spans="2:20" ht="21.75" customHeight="1">
      <c r="B11" s="179"/>
      <c r="C11" s="152" t="s">
        <v>105</v>
      </c>
      <c r="D11" s="58">
        <v>66</v>
      </c>
      <c r="E11" s="66" t="s">
        <v>34</v>
      </c>
      <c r="F11" s="157">
        <v>0</v>
      </c>
      <c r="G11" s="65" t="s">
        <v>35</v>
      </c>
      <c r="H11" s="70">
        <v>63</v>
      </c>
      <c r="I11" s="66" t="s">
        <v>34</v>
      </c>
      <c r="J11" s="70">
        <v>0</v>
      </c>
      <c r="K11" s="65" t="s">
        <v>35</v>
      </c>
      <c r="L11" s="148">
        <v>88</v>
      </c>
      <c r="M11" s="63" t="s">
        <v>34</v>
      </c>
      <c r="N11" s="70">
        <v>0</v>
      </c>
      <c r="O11" s="65" t="s">
        <v>35</v>
      </c>
      <c r="P11" s="66"/>
      <c r="Q11" s="58">
        <f t="shared" si="0"/>
        <v>151</v>
      </c>
      <c r="R11" s="63" t="s">
        <v>34</v>
      </c>
      <c r="S11" s="71">
        <f t="shared" si="1"/>
        <v>0</v>
      </c>
      <c r="T11" s="65" t="s">
        <v>35</v>
      </c>
    </row>
    <row r="12" spans="2:20" ht="21.75" customHeight="1">
      <c r="B12" s="179"/>
      <c r="C12" s="56" t="s">
        <v>40</v>
      </c>
      <c r="D12" s="58">
        <v>604</v>
      </c>
      <c r="E12" s="66" t="s">
        <v>34</v>
      </c>
      <c r="F12" s="157">
        <v>0</v>
      </c>
      <c r="G12" s="65" t="s">
        <v>35</v>
      </c>
      <c r="H12" s="61">
        <v>629</v>
      </c>
      <c r="I12" s="66" t="s">
        <v>34</v>
      </c>
      <c r="J12" s="61">
        <v>0</v>
      </c>
      <c r="K12" s="65" t="s">
        <v>35</v>
      </c>
      <c r="L12" s="147">
        <v>749</v>
      </c>
      <c r="M12" s="63" t="s">
        <v>34</v>
      </c>
      <c r="N12" s="61">
        <v>3</v>
      </c>
      <c r="O12" s="65" t="s">
        <v>35</v>
      </c>
      <c r="P12" s="66"/>
      <c r="Q12" s="58">
        <f t="shared" si="0"/>
        <v>1378</v>
      </c>
      <c r="R12" s="63" t="s">
        <v>34</v>
      </c>
      <c r="S12" s="71">
        <f t="shared" si="1"/>
        <v>3</v>
      </c>
      <c r="T12" s="65" t="s">
        <v>35</v>
      </c>
    </row>
    <row r="13" spans="2:20" ht="21.75" customHeight="1">
      <c r="B13" s="179"/>
      <c r="C13" s="56" t="s">
        <v>41</v>
      </c>
      <c r="D13" s="58">
        <v>967</v>
      </c>
      <c r="E13" s="66" t="s">
        <v>34</v>
      </c>
      <c r="F13" s="61">
        <v>4</v>
      </c>
      <c r="G13" s="65" t="s">
        <v>35</v>
      </c>
      <c r="H13" s="61">
        <v>1010</v>
      </c>
      <c r="I13" s="66" t="s">
        <v>34</v>
      </c>
      <c r="J13" s="61">
        <v>1</v>
      </c>
      <c r="K13" s="65" t="s">
        <v>35</v>
      </c>
      <c r="L13" s="147">
        <v>1172</v>
      </c>
      <c r="M13" s="63" t="s">
        <v>34</v>
      </c>
      <c r="N13" s="61">
        <v>5</v>
      </c>
      <c r="O13" s="65" t="s">
        <v>35</v>
      </c>
      <c r="P13" s="66"/>
      <c r="Q13" s="58">
        <f t="shared" si="0"/>
        <v>2182</v>
      </c>
      <c r="R13" s="63" t="s">
        <v>34</v>
      </c>
      <c r="S13" s="71">
        <f t="shared" si="1"/>
        <v>6</v>
      </c>
      <c r="T13" s="65" t="s">
        <v>35</v>
      </c>
    </row>
    <row r="14" spans="2:20" ht="21.75" customHeight="1">
      <c r="B14" s="179"/>
      <c r="C14" s="56" t="s">
        <v>42</v>
      </c>
      <c r="D14" s="58">
        <v>298</v>
      </c>
      <c r="E14" s="66" t="s">
        <v>34</v>
      </c>
      <c r="F14" s="157">
        <v>0</v>
      </c>
      <c r="G14" s="65" t="s">
        <v>35</v>
      </c>
      <c r="H14" s="61">
        <v>383</v>
      </c>
      <c r="I14" s="66" t="s">
        <v>34</v>
      </c>
      <c r="J14" s="61">
        <v>0</v>
      </c>
      <c r="K14" s="65" t="s">
        <v>35</v>
      </c>
      <c r="L14" s="147">
        <v>462</v>
      </c>
      <c r="M14" s="63" t="s">
        <v>34</v>
      </c>
      <c r="N14" s="61">
        <v>1</v>
      </c>
      <c r="O14" s="65" t="s">
        <v>35</v>
      </c>
      <c r="P14" s="66"/>
      <c r="Q14" s="58">
        <f t="shared" si="0"/>
        <v>845</v>
      </c>
      <c r="R14" s="63" t="s">
        <v>34</v>
      </c>
      <c r="S14" s="71">
        <f t="shared" si="1"/>
        <v>1</v>
      </c>
      <c r="T14" s="65" t="s">
        <v>35</v>
      </c>
    </row>
    <row r="15" spans="2:20" ht="21.75" customHeight="1">
      <c r="B15" s="179"/>
      <c r="C15" s="56" t="s">
        <v>43</v>
      </c>
      <c r="D15" s="58">
        <v>78</v>
      </c>
      <c r="E15" s="66" t="s">
        <v>34</v>
      </c>
      <c r="F15" s="157">
        <v>0</v>
      </c>
      <c r="G15" s="65" t="s">
        <v>35</v>
      </c>
      <c r="H15" s="61">
        <v>84</v>
      </c>
      <c r="I15" s="66" t="s">
        <v>34</v>
      </c>
      <c r="J15" s="61">
        <v>0</v>
      </c>
      <c r="K15" s="65" t="s">
        <v>35</v>
      </c>
      <c r="L15" s="147">
        <v>106</v>
      </c>
      <c r="M15" s="63" t="s">
        <v>34</v>
      </c>
      <c r="N15" s="61">
        <v>0</v>
      </c>
      <c r="O15" s="65" t="s">
        <v>35</v>
      </c>
      <c r="P15" s="66"/>
      <c r="Q15" s="58">
        <f t="shared" si="0"/>
        <v>190</v>
      </c>
      <c r="R15" s="63" t="s">
        <v>34</v>
      </c>
      <c r="S15" s="71">
        <f t="shared" si="1"/>
        <v>0</v>
      </c>
      <c r="T15" s="65" t="s">
        <v>35</v>
      </c>
    </row>
    <row r="16" spans="2:20" ht="21.75" customHeight="1">
      <c r="B16" s="179"/>
      <c r="C16" s="56" t="s">
        <v>44</v>
      </c>
      <c r="D16" s="58">
        <v>4</v>
      </c>
      <c r="E16" s="66" t="s">
        <v>34</v>
      </c>
      <c r="F16" s="157">
        <v>0</v>
      </c>
      <c r="G16" s="65" t="s">
        <v>35</v>
      </c>
      <c r="H16" s="61">
        <v>2</v>
      </c>
      <c r="I16" s="66" t="s">
        <v>34</v>
      </c>
      <c r="J16" s="61">
        <v>0</v>
      </c>
      <c r="K16" s="65" t="s">
        <v>35</v>
      </c>
      <c r="L16" s="147">
        <v>4</v>
      </c>
      <c r="M16" s="63" t="s">
        <v>34</v>
      </c>
      <c r="N16" s="61">
        <v>0</v>
      </c>
      <c r="O16" s="65" t="s">
        <v>35</v>
      </c>
      <c r="P16" s="66"/>
      <c r="Q16" s="58">
        <f t="shared" si="0"/>
        <v>6</v>
      </c>
      <c r="R16" s="63" t="s">
        <v>34</v>
      </c>
      <c r="S16" s="71">
        <f t="shared" si="1"/>
        <v>0</v>
      </c>
      <c r="T16" s="65" t="s">
        <v>35</v>
      </c>
    </row>
    <row r="17" spans="2:20" ht="21.75" customHeight="1">
      <c r="B17" s="179"/>
      <c r="C17" s="56" t="s">
        <v>11</v>
      </c>
      <c r="D17" s="58">
        <v>491</v>
      </c>
      <c r="E17" s="66" t="s">
        <v>34</v>
      </c>
      <c r="F17" s="157">
        <v>0</v>
      </c>
      <c r="G17" s="65" t="s">
        <v>35</v>
      </c>
      <c r="H17" s="61">
        <v>498</v>
      </c>
      <c r="I17" s="66" t="s">
        <v>34</v>
      </c>
      <c r="J17" s="61">
        <v>0</v>
      </c>
      <c r="K17" s="65" t="s">
        <v>35</v>
      </c>
      <c r="L17" s="147">
        <v>453</v>
      </c>
      <c r="M17" s="63" t="s">
        <v>34</v>
      </c>
      <c r="N17" s="61">
        <v>0</v>
      </c>
      <c r="O17" s="65" t="s">
        <v>35</v>
      </c>
      <c r="P17" s="66"/>
      <c r="Q17" s="71">
        <f t="shared" si="0"/>
        <v>951</v>
      </c>
      <c r="R17" s="63" t="s">
        <v>34</v>
      </c>
      <c r="S17" s="71">
        <f t="shared" si="1"/>
        <v>0</v>
      </c>
      <c r="T17" s="65" t="s">
        <v>35</v>
      </c>
    </row>
    <row r="18" spans="2:20" ht="21.75" customHeight="1">
      <c r="B18" s="180"/>
      <c r="C18" s="100" t="s">
        <v>45</v>
      </c>
      <c r="D18" s="130">
        <f>SUM(D5:D6,D9:D10,D12:D17)</f>
        <v>18588</v>
      </c>
      <c r="E18" s="131" t="s">
        <v>34</v>
      </c>
      <c r="F18" s="114">
        <f>SUM(F5:F6,F9:F10,F12:F17)</f>
        <v>143</v>
      </c>
      <c r="G18" s="132" t="s">
        <v>35</v>
      </c>
      <c r="H18" s="130">
        <f>SUM(H5:H6,H9:H10,H12:H17)</f>
        <v>18651</v>
      </c>
      <c r="I18" s="131" t="s">
        <v>34</v>
      </c>
      <c r="J18" s="114">
        <f>SUM(J5:J6,J9:J10,J12:J17)</f>
        <v>76</v>
      </c>
      <c r="K18" s="132" t="s">
        <v>35</v>
      </c>
      <c r="L18" s="130">
        <f>SUM(L5:L6,L9:L10,L12:L17)</f>
        <v>22045</v>
      </c>
      <c r="M18" s="144" t="s">
        <v>34</v>
      </c>
      <c r="N18" s="114">
        <f>SUM(N5:N6,N9:N10,N12:N17)</f>
        <v>163</v>
      </c>
      <c r="O18" s="132" t="s">
        <v>35</v>
      </c>
      <c r="P18" s="131"/>
      <c r="Q18" s="114">
        <f t="shared" si="0"/>
        <v>40696</v>
      </c>
      <c r="R18" s="144" t="s">
        <v>34</v>
      </c>
      <c r="S18" s="114">
        <f t="shared" si="1"/>
        <v>239</v>
      </c>
      <c r="T18" s="132" t="s">
        <v>35</v>
      </c>
    </row>
    <row r="19" spans="2:20" ht="21.75" customHeight="1">
      <c r="B19" s="178" t="s">
        <v>93</v>
      </c>
      <c r="C19" s="49" t="s">
        <v>46</v>
      </c>
      <c r="D19" s="71">
        <v>459</v>
      </c>
      <c r="E19" s="128" t="s">
        <v>34</v>
      </c>
      <c r="F19" s="158">
        <v>16</v>
      </c>
      <c r="G19" s="129" t="s">
        <v>35</v>
      </c>
      <c r="H19" s="81">
        <v>448</v>
      </c>
      <c r="I19" s="128" t="s">
        <v>34</v>
      </c>
      <c r="J19" s="81">
        <v>16</v>
      </c>
      <c r="K19" s="129" t="s">
        <v>35</v>
      </c>
      <c r="L19" s="149">
        <v>523</v>
      </c>
      <c r="M19" s="143" t="s">
        <v>34</v>
      </c>
      <c r="N19" s="81">
        <v>1</v>
      </c>
      <c r="O19" s="129" t="s">
        <v>35</v>
      </c>
      <c r="P19" s="128"/>
      <c r="Q19" s="71">
        <f t="shared" si="0"/>
        <v>971</v>
      </c>
      <c r="R19" s="143" t="s">
        <v>34</v>
      </c>
      <c r="S19" s="71">
        <f t="shared" si="1"/>
        <v>17</v>
      </c>
      <c r="T19" s="129" t="s">
        <v>35</v>
      </c>
    </row>
    <row r="20" spans="2:20" ht="21.75" customHeight="1">
      <c r="B20" s="180"/>
      <c r="C20" s="100" t="s">
        <v>12</v>
      </c>
      <c r="D20" s="134">
        <f>SUM(D19)</f>
        <v>459</v>
      </c>
      <c r="E20" s="131" t="s">
        <v>34</v>
      </c>
      <c r="F20" s="159">
        <f>SUM(F19)</f>
        <v>16</v>
      </c>
      <c r="G20" s="132" t="s">
        <v>35</v>
      </c>
      <c r="H20" s="117">
        <f>SUM(H19)</f>
        <v>448</v>
      </c>
      <c r="I20" s="131" t="s">
        <v>34</v>
      </c>
      <c r="J20" s="133">
        <f>SUM(J19)</f>
        <v>16</v>
      </c>
      <c r="K20" s="132" t="s">
        <v>35</v>
      </c>
      <c r="L20" s="150">
        <f>SUM(L19)</f>
        <v>523</v>
      </c>
      <c r="M20" s="144" t="s">
        <v>34</v>
      </c>
      <c r="N20" s="133">
        <f>SUM(N19)</f>
        <v>1</v>
      </c>
      <c r="O20" s="132" t="s">
        <v>35</v>
      </c>
      <c r="P20" s="131"/>
      <c r="Q20" s="133">
        <f t="shared" si="0"/>
        <v>971</v>
      </c>
      <c r="R20" s="144" t="s">
        <v>34</v>
      </c>
      <c r="S20" s="133">
        <f t="shared" si="1"/>
        <v>17</v>
      </c>
      <c r="T20" s="132" t="s">
        <v>35</v>
      </c>
    </row>
    <row r="21" spans="2:20" ht="21.75" customHeight="1">
      <c r="B21" s="181" t="s">
        <v>94</v>
      </c>
      <c r="C21" s="49" t="s">
        <v>47</v>
      </c>
      <c r="D21" s="71">
        <v>507</v>
      </c>
      <c r="E21" s="128" t="s">
        <v>34</v>
      </c>
      <c r="F21" s="158">
        <v>14</v>
      </c>
      <c r="G21" s="129" t="s">
        <v>35</v>
      </c>
      <c r="H21" s="81">
        <v>494</v>
      </c>
      <c r="I21" s="128" t="s">
        <v>34</v>
      </c>
      <c r="J21" s="81">
        <v>2</v>
      </c>
      <c r="K21" s="129" t="s">
        <v>35</v>
      </c>
      <c r="L21" s="149">
        <v>621</v>
      </c>
      <c r="M21" s="143" t="s">
        <v>34</v>
      </c>
      <c r="N21" s="81">
        <v>15</v>
      </c>
      <c r="O21" s="129" t="s">
        <v>35</v>
      </c>
      <c r="P21" s="128"/>
      <c r="Q21" s="164">
        <f t="shared" si="0"/>
        <v>1115</v>
      </c>
      <c r="R21" s="143" t="s">
        <v>34</v>
      </c>
      <c r="S21" s="71">
        <f t="shared" si="1"/>
        <v>17</v>
      </c>
      <c r="T21" s="129" t="s">
        <v>35</v>
      </c>
    </row>
    <row r="22" spans="2:20" ht="21.75" customHeight="1">
      <c r="B22" s="182"/>
      <c r="C22" s="78" t="s">
        <v>48</v>
      </c>
      <c r="D22" s="71">
        <v>867</v>
      </c>
      <c r="E22" s="66" t="s">
        <v>34</v>
      </c>
      <c r="F22" s="158">
        <v>21</v>
      </c>
      <c r="G22" s="65" t="s">
        <v>35</v>
      </c>
      <c r="H22" s="81">
        <v>891</v>
      </c>
      <c r="I22" s="66" t="s">
        <v>34</v>
      </c>
      <c r="J22" s="81">
        <v>5</v>
      </c>
      <c r="K22" s="65" t="s">
        <v>35</v>
      </c>
      <c r="L22" s="149">
        <v>1057</v>
      </c>
      <c r="M22" s="63" t="s">
        <v>34</v>
      </c>
      <c r="N22" s="81">
        <v>26</v>
      </c>
      <c r="O22" s="65" t="s">
        <v>35</v>
      </c>
      <c r="P22" s="128"/>
      <c r="Q22" s="58">
        <f t="shared" si="0"/>
        <v>1948</v>
      </c>
      <c r="R22" s="63" t="s">
        <v>34</v>
      </c>
      <c r="S22" s="71">
        <f t="shared" si="1"/>
        <v>31</v>
      </c>
      <c r="T22" s="65" t="s">
        <v>35</v>
      </c>
    </row>
    <row r="23" spans="2:20" ht="21.75" customHeight="1">
      <c r="B23" s="183"/>
      <c r="C23" s="110" t="s">
        <v>45</v>
      </c>
      <c r="D23" s="134">
        <f>SUM(D21:D22)</f>
        <v>1374</v>
      </c>
      <c r="E23" s="131" t="s">
        <v>34</v>
      </c>
      <c r="F23" s="159">
        <f>SUM(F21:F22)</f>
        <v>35</v>
      </c>
      <c r="G23" s="132" t="s">
        <v>35</v>
      </c>
      <c r="H23" s="114">
        <f>SUM(H21:H22)</f>
        <v>1385</v>
      </c>
      <c r="I23" s="131" t="s">
        <v>34</v>
      </c>
      <c r="J23" s="114">
        <f>SUM(J21:J22)</f>
        <v>7</v>
      </c>
      <c r="K23" s="132" t="s">
        <v>35</v>
      </c>
      <c r="L23" s="130">
        <f>SUM(L21:L22)</f>
        <v>1678</v>
      </c>
      <c r="M23" s="144" t="s">
        <v>34</v>
      </c>
      <c r="N23" s="114">
        <f>SUM(N21:N22)</f>
        <v>41</v>
      </c>
      <c r="O23" s="132" t="s">
        <v>35</v>
      </c>
      <c r="P23" s="131"/>
      <c r="Q23" s="106">
        <f t="shared" si="0"/>
        <v>3063</v>
      </c>
      <c r="R23" s="144" t="s">
        <v>34</v>
      </c>
      <c r="S23" s="133">
        <f t="shared" si="1"/>
        <v>48</v>
      </c>
      <c r="T23" s="132" t="s">
        <v>35</v>
      </c>
    </row>
    <row r="24" spans="2:20" ht="21.75" customHeight="1">
      <c r="B24" s="181" t="s">
        <v>95</v>
      </c>
      <c r="C24" s="49" t="s">
        <v>49</v>
      </c>
      <c r="D24" s="71">
        <v>480</v>
      </c>
      <c r="E24" s="128" t="s">
        <v>34</v>
      </c>
      <c r="F24" s="158">
        <v>2</v>
      </c>
      <c r="G24" s="129" t="s">
        <v>35</v>
      </c>
      <c r="H24" s="81">
        <v>485</v>
      </c>
      <c r="I24" s="128" t="s">
        <v>34</v>
      </c>
      <c r="J24" s="81">
        <v>1</v>
      </c>
      <c r="K24" s="129" t="s">
        <v>35</v>
      </c>
      <c r="L24" s="149">
        <v>563</v>
      </c>
      <c r="M24" s="143" t="s">
        <v>34</v>
      </c>
      <c r="N24" s="81">
        <v>2</v>
      </c>
      <c r="O24" s="129" t="s">
        <v>35</v>
      </c>
      <c r="P24" s="128"/>
      <c r="Q24" s="71">
        <f t="shared" si="0"/>
        <v>1048</v>
      </c>
      <c r="R24" s="143" t="s">
        <v>34</v>
      </c>
      <c r="S24" s="164">
        <f t="shared" si="1"/>
        <v>3</v>
      </c>
      <c r="T24" s="129" t="s">
        <v>35</v>
      </c>
    </row>
    <row r="25" spans="2:20" ht="21.75" customHeight="1">
      <c r="B25" s="182"/>
      <c r="C25" s="56" t="s">
        <v>50</v>
      </c>
      <c r="D25" s="58">
        <v>302</v>
      </c>
      <c r="E25" s="66" t="s">
        <v>34</v>
      </c>
      <c r="F25" s="157">
        <v>0</v>
      </c>
      <c r="G25" s="65" t="s">
        <v>35</v>
      </c>
      <c r="H25" s="61">
        <v>328</v>
      </c>
      <c r="I25" s="66" t="s">
        <v>34</v>
      </c>
      <c r="J25" s="61">
        <v>0</v>
      </c>
      <c r="K25" s="65" t="s">
        <v>35</v>
      </c>
      <c r="L25" s="147">
        <v>343</v>
      </c>
      <c r="M25" s="63" t="s">
        <v>34</v>
      </c>
      <c r="N25" s="61">
        <v>0</v>
      </c>
      <c r="O25" s="65" t="s">
        <v>35</v>
      </c>
      <c r="P25" s="66"/>
      <c r="Q25" s="58">
        <f t="shared" si="0"/>
        <v>671</v>
      </c>
      <c r="R25" s="63" t="s">
        <v>34</v>
      </c>
      <c r="S25" s="58">
        <f t="shared" si="1"/>
        <v>0</v>
      </c>
      <c r="T25" s="65" t="s">
        <v>35</v>
      </c>
    </row>
    <row r="26" spans="2:20" ht="21.75" customHeight="1">
      <c r="B26" s="183"/>
      <c r="C26" s="110" t="s">
        <v>45</v>
      </c>
      <c r="D26" s="134">
        <f>SUM(D24:D25)</f>
        <v>782</v>
      </c>
      <c r="E26" s="131" t="s">
        <v>34</v>
      </c>
      <c r="F26" s="159">
        <f>SUM(F24:F25)</f>
        <v>2</v>
      </c>
      <c r="G26" s="132" t="s">
        <v>35</v>
      </c>
      <c r="H26" s="114">
        <f>SUM(H24:H25)</f>
        <v>813</v>
      </c>
      <c r="I26" s="131" t="s">
        <v>34</v>
      </c>
      <c r="J26" s="114">
        <f>SUM(J24:J25)</f>
        <v>1</v>
      </c>
      <c r="K26" s="132" t="s">
        <v>35</v>
      </c>
      <c r="L26" s="130">
        <f>SUM(L24:L25)</f>
        <v>906</v>
      </c>
      <c r="M26" s="144" t="s">
        <v>34</v>
      </c>
      <c r="N26" s="114">
        <f>SUM(N24:N25)</f>
        <v>2</v>
      </c>
      <c r="O26" s="132" t="s">
        <v>35</v>
      </c>
      <c r="P26" s="131"/>
      <c r="Q26" s="133">
        <f t="shared" si="0"/>
        <v>1719</v>
      </c>
      <c r="R26" s="144" t="s">
        <v>34</v>
      </c>
      <c r="S26" s="106">
        <f t="shared" si="1"/>
        <v>3</v>
      </c>
      <c r="T26" s="132" t="s">
        <v>35</v>
      </c>
    </row>
    <row r="27" spans="2:20" ht="21.75" customHeight="1">
      <c r="B27" s="181" t="s">
        <v>96</v>
      </c>
      <c r="C27" s="49" t="s">
        <v>51</v>
      </c>
      <c r="D27" s="71">
        <v>1152</v>
      </c>
      <c r="E27" s="128" t="s">
        <v>34</v>
      </c>
      <c r="F27" s="81">
        <v>12</v>
      </c>
      <c r="G27" s="129" t="s">
        <v>35</v>
      </c>
      <c r="H27" s="81">
        <v>1124</v>
      </c>
      <c r="I27" s="128" t="s">
        <v>34</v>
      </c>
      <c r="J27" s="81">
        <v>7</v>
      </c>
      <c r="K27" s="129" t="s">
        <v>35</v>
      </c>
      <c r="L27" s="149">
        <v>1316</v>
      </c>
      <c r="M27" s="143" t="s">
        <v>34</v>
      </c>
      <c r="N27" s="81">
        <v>7</v>
      </c>
      <c r="O27" s="129" t="s">
        <v>35</v>
      </c>
      <c r="P27" s="128"/>
      <c r="Q27" s="71">
        <f t="shared" si="0"/>
        <v>2440</v>
      </c>
      <c r="R27" s="143" t="s">
        <v>34</v>
      </c>
      <c r="S27" s="164">
        <f t="shared" si="1"/>
        <v>14</v>
      </c>
      <c r="T27" s="129" t="s">
        <v>35</v>
      </c>
    </row>
    <row r="28" spans="2:20" ht="21.75" customHeight="1">
      <c r="B28" s="182"/>
      <c r="C28" s="56" t="s">
        <v>52</v>
      </c>
      <c r="D28" s="58">
        <v>287</v>
      </c>
      <c r="E28" s="66" t="s">
        <v>34</v>
      </c>
      <c r="F28" s="157">
        <v>0</v>
      </c>
      <c r="G28" s="65" t="s">
        <v>35</v>
      </c>
      <c r="H28" s="61">
        <v>301</v>
      </c>
      <c r="I28" s="66" t="s">
        <v>34</v>
      </c>
      <c r="J28" s="61">
        <v>0</v>
      </c>
      <c r="K28" s="65" t="s">
        <v>35</v>
      </c>
      <c r="L28" s="147">
        <v>331</v>
      </c>
      <c r="M28" s="63" t="s">
        <v>34</v>
      </c>
      <c r="N28" s="61">
        <v>1</v>
      </c>
      <c r="O28" s="65" t="s">
        <v>35</v>
      </c>
      <c r="P28" s="66"/>
      <c r="Q28" s="58">
        <f t="shared" si="0"/>
        <v>632</v>
      </c>
      <c r="R28" s="63" t="s">
        <v>34</v>
      </c>
      <c r="S28" s="58">
        <f t="shared" si="1"/>
        <v>1</v>
      </c>
      <c r="T28" s="65" t="s">
        <v>35</v>
      </c>
    </row>
    <row r="29" spans="2:20" ht="21.75" customHeight="1">
      <c r="B29" s="183"/>
      <c r="C29" s="110" t="s">
        <v>45</v>
      </c>
      <c r="D29" s="134">
        <f>SUM(D27:D28)</f>
        <v>1439</v>
      </c>
      <c r="E29" s="131" t="s">
        <v>34</v>
      </c>
      <c r="F29" s="159">
        <f>SUM(F27:F28)</f>
        <v>12</v>
      </c>
      <c r="G29" s="132" t="s">
        <v>35</v>
      </c>
      <c r="H29" s="114">
        <f>SUM(H27:H28)</f>
        <v>1425</v>
      </c>
      <c r="I29" s="131" t="s">
        <v>34</v>
      </c>
      <c r="J29" s="114">
        <f>SUM(J27:J28)</f>
        <v>7</v>
      </c>
      <c r="K29" s="132" t="s">
        <v>35</v>
      </c>
      <c r="L29" s="130">
        <f>SUM(L27:L28)</f>
        <v>1647</v>
      </c>
      <c r="M29" s="144" t="s">
        <v>34</v>
      </c>
      <c r="N29" s="114">
        <f>SUM(N27:N28)</f>
        <v>8</v>
      </c>
      <c r="O29" s="132" t="s">
        <v>35</v>
      </c>
      <c r="P29" s="131"/>
      <c r="Q29" s="133">
        <f t="shared" si="0"/>
        <v>3072</v>
      </c>
      <c r="R29" s="144" t="s">
        <v>34</v>
      </c>
      <c r="S29" s="106">
        <f t="shared" si="1"/>
        <v>15</v>
      </c>
      <c r="T29" s="132" t="s">
        <v>35</v>
      </c>
    </row>
    <row r="30" spans="2:20" ht="21.75" customHeight="1">
      <c r="B30" s="181" t="s">
        <v>97</v>
      </c>
      <c r="C30" s="49" t="s">
        <v>53</v>
      </c>
      <c r="D30" s="71">
        <v>470</v>
      </c>
      <c r="E30" s="128" t="s">
        <v>34</v>
      </c>
      <c r="F30" s="158">
        <v>0</v>
      </c>
      <c r="G30" s="129" t="s">
        <v>35</v>
      </c>
      <c r="H30" s="81">
        <v>487</v>
      </c>
      <c r="I30" s="128" t="s">
        <v>34</v>
      </c>
      <c r="J30" s="81">
        <v>0</v>
      </c>
      <c r="K30" s="129" t="s">
        <v>35</v>
      </c>
      <c r="L30" s="149">
        <v>605</v>
      </c>
      <c r="M30" s="143" t="s">
        <v>34</v>
      </c>
      <c r="N30" s="81">
        <v>1</v>
      </c>
      <c r="O30" s="129" t="s">
        <v>35</v>
      </c>
      <c r="P30" s="128"/>
      <c r="Q30" s="71">
        <f t="shared" si="0"/>
        <v>1092</v>
      </c>
      <c r="R30" s="143" t="s">
        <v>34</v>
      </c>
      <c r="S30" s="164">
        <f t="shared" si="1"/>
        <v>1</v>
      </c>
      <c r="T30" s="129" t="s">
        <v>35</v>
      </c>
    </row>
    <row r="31" spans="2:20" ht="21.75" customHeight="1">
      <c r="B31" s="182"/>
      <c r="C31" s="56" t="s">
        <v>54</v>
      </c>
      <c r="D31" s="58">
        <v>315</v>
      </c>
      <c r="E31" s="66" t="s">
        <v>34</v>
      </c>
      <c r="F31" s="157">
        <v>0</v>
      </c>
      <c r="G31" s="65" t="s">
        <v>35</v>
      </c>
      <c r="H31" s="61">
        <v>349</v>
      </c>
      <c r="I31" s="66" t="s">
        <v>34</v>
      </c>
      <c r="J31" s="61">
        <v>0</v>
      </c>
      <c r="K31" s="65" t="s">
        <v>35</v>
      </c>
      <c r="L31" s="147">
        <v>406</v>
      </c>
      <c r="M31" s="63" t="s">
        <v>34</v>
      </c>
      <c r="N31" s="61">
        <v>0</v>
      </c>
      <c r="O31" s="65" t="s">
        <v>35</v>
      </c>
      <c r="P31" s="66"/>
      <c r="Q31" s="58">
        <f t="shared" si="0"/>
        <v>755</v>
      </c>
      <c r="R31" s="63" t="s">
        <v>34</v>
      </c>
      <c r="S31" s="58">
        <f t="shared" si="1"/>
        <v>0</v>
      </c>
      <c r="T31" s="65" t="s">
        <v>35</v>
      </c>
    </row>
    <row r="32" spans="2:20" ht="21.75" customHeight="1">
      <c r="B32" s="183"/>
      <c r="C32" s="110" t="s">
        <v>45</v>
      </c>
      <c r="D32" s="134">
        <f>SUM(D30:D31)</f>
        <v>785</v>
      </c>
      <c r="E32" s="131" t="s">
        <v>34</v>
      </c>
      <c r="F32" s="159">
        <f>SUM(F30:F31)</f>
        <v>0</v>
      </c>
      <c r="G32" s="132" t="s">
        <v>35</v>
      </c>
      <c r="H32" s="117">
        <f>SUM(H30:H31)</f>
        <v>836</v>
      </c>
      <c r="I32" s="131" t="s">
        <v>34</v>
      </c>
      <c r="J32" s="114">
        <f>SUM(J30:J31)</f>
        <v>0</v>
      </c>
      <c r="K32" s="132" t="s">
        <v>35</v>
      </c>
      <c r="L32" s="130">
        <f>SUM(L30:L31)</f>
        <v>1011</v>
      </c>
      <c r="M32" s="144" t="s">
        <v>34</v>
      </c>
      <c r="N32" s="114">
        <f>SUM(N30:N31)</f>
        <v>1</v>
      </c>
      <c r="O32" s="132" t="s">
        <v>35</v>
      </c>
      <c r="P32" s="131"/>
      <c r="Q32" s="133">
        <f t="shared" si="0"/>
        <v>1847</v>
      </c>
      <c r="R32" s="144" t="s">
        <v>34</v>
      </c>
      <c r="S32" s="106">
        <f t="shared" si="1"/>
        <v>1</v>
      </c>
      <c r="T32" s="132" t="s">
        <v>35</v>
      </c>
    </row>
    <row r="33" spans="2:20" ht="21.75" customHeight="1">
      <c r="B33" s="179" t="s">
        <v>98</v>
      </c>
      <c r="C33" s="78" t="s">
        <v>55</v>
      </c>
      <c r="D33" s="71">
        <v>464</v>
      </c>
      <c r="E33" s="128" t="s">
        <v>34</v>
      </c>
      <c r="F33" s="158">
        <v>0</v>
      </c>
      <c r="G33" s="129" t="s">
        <v>35</v>
      </c>
      <c r="H33" s="81">
        <v>503</v>
      </c>
      <c r="I33" s="128" t="s">
        <v>34</v>
      </c>
      <c r="J33" s="81">
        <v>0</v>
      </c>
      <c r="K33" s="129" t="s">
        <v>35</v>
      </c>
      <c r="L33" s="149">
        <v>586</v>
      </c>
      <c r="M33" s="143" t="s">
        <v>34</v>
      </c>
      <c r="N33" s="81">
        <v>3</v>
      </c>
      <c r="O33" s="129" t="s">
        <v>35</v>
      </c>
      <c r="P33" s="128"/>
      <c r="Q33" s="71">
        <f t="shared" si="0"/>
        <v>1089</v>
      </c>
      <c r="R33" s="143" t="s">
        <v>34</v>
      </c>
      <c r="S33" s="164">
        <f t="shared" si="1"/>
        <v>3</v>
      </c>
      <c r="T33" s="129" t="s">
        <v>35</v>
      </c>
    </row>
    <row r="34" spans="2:20" ht="21.75" customHeight="1">
      <c r="B34" s="179"/>
      <c r="C34" s="56" t="s">
        <v>56</v>
      </c>
      <c r="D34" s="58">
        <v>411</v>
      </c>
      <c r="E34" s="66" t="s">
        <v>34</v>
      </c>
      <c r="F34" s="157">
        <v>7</v>
      </c>
      <c r="G34" s="65" t="s">
        <v>35</v>
      </c>
      <c r="H34" s="61">
        <v>428</v>
      </c>
      <c r="I34" s="66" t="s">
        <v>34</v>
      </c>
      <c r="J34" s="61">
        <v>1</v>
      </c>
      <c r="K34" s="65" t="s">
        <v>35</v>
      </c>
      <c r="L34" s="147">
        <v>530</v>
      </c>
      <c r="M34" s="63" t="s">
        <v>34</v>
      </c>
      <c r="N34" s="61">
        <v>7</v>
      </c>
      <c r="O34" s="65" t="s">
        <v>35</v>
      </c>
      <c r="P34" s="66"/>
      <c r="Q34" s="58">
        <f t="shared" si="0"/>
        <v>958</v>
      </c>
      <c r="R34" s="63" t="s">
        <v>34</v>
      </c>
      <c r="S34" s="58">
        <f t="shared" si="1"/>
        <v>8</v>
      </c>
      <c r="T34" s="65" t="s">
        <v>35</v>
      </c>
    </row>
    <row r="35" spans="2:20" ht="21.75" customHeight="1" thickBot="1">
      <c r="B35" s="184"/>
      <c r="C35" s="119" t="s">
        <v>45</v>
      </c>
      <c r="D35" s="135">
        <f>SUM(D33:D34)</f>
        <v>875</v>
      </c>
      <c r="E35" s="136" t="s">
        <v>34</v>
      </c>
      <c r="F35" s="160">
        <f>SUM(F33:F34)</f>
        <v>7</v>
      </c>
      <c r="G35" s="137" t="s">
        <v>35</v>
      </c>
      <c r="H35" s="138">
        <f>SUM(H33:H34)</f>
        <v>931</v>
      </c>
      <c r="I35" s="136" t="s">
        <v>34</v>
      </c>
      <c r="J35" s="138">
        <f>SUM(J33:J34)</f>
        <v>1</v>
      </c>
      <c r="K35" s="137" t="s">
        <v>35</v>
      </c>
      <c r="L35" s="151">
        <f>SUM(L33:L34)</f>
        <v>1116</v>
      </c>
      <c r="M35" s="145" t="s">
        <v>34</v>
      </c>
      <c r="N35" s="138">
        <f>SUM(N33:N34)</f>
        <v>10</v>
      </c>
      <c r="O35" s="137" t="s">
        <v>35</v>
      </c>
      <c r="P35" s="136"/>
      <c r="Q35" s="139">
        <f t="shared" si="0"/>
        <v>2047</v>
      </c>
      <c r="R35" s="145" t="s">
        <v>34</v>
      </c>
      <c r="S35" s="121">
        <f>SUM(J35,N35)</f>
        <v>11</v>
      </c>
      <c r="T35" s="137" t="s">
        <v>35</v>
      </c>
    </row>
    <row r="36" spans="2:20" ht="28.5" customHeight="1" thickTop="1">
      <c r="B36" s="185" t="s">
        <v>81</v>
      </c>
      <c r="C36" s="186"/>
      <c r="D36" s="140">
        <f>SUM(D18,D20,D23,D26,D29,D32,D35)</f>
        <v>24302</v>
      </c>
      <c r="E36" s="128" t="s">
        <v>34</v>
      </c>
      <c r="F36" s="102">
        <f>SUM(F18,F20,F23,F26,F29,F32,F35)</f>
        <v>215</v>
      </c>
      <c r="G36" s="129" t="s">
        <v>35</v>
      </c>
      <c r="H36" s="153">
        <f>SUM(H35,H32,H29,H26,H23,H20,H18)</f>
        <v>24489</v>
      </c>
      <c r="I36" s="154" t="s">
        <v>34</v>
      </c>
      <c r="J36" s="102">
        <f>SUM(J35,J32,J29,J26,J23,J20,J18)</f>
        <v>108</v>
      </c>
      <c r="K36" s="155" t="s">
        <v>35</v>
      </c>
      <c r="L36" s="153">
        <f>SUM(L18,L20,L23,L26,L29,L32,L35)</f>
        <v>28926</v>
      </c>
      <c r="M36" s="156" t="s">
        <v>34</v>
      </c>
      <c r="N36" s="102">
        <f>SUM(N35,N32,N29,N26,N23,N20,N18)</f>
        <v>226</v>
      </c>
      <c r="O36" s="155" t="s">
        <v>35</v>
      </c>
      <c r="P36" s="154"/>
      <c r="Q36" s="165">
        <f t="shared" si="0"/>
        <v>53415</v>
      </c>
      <c r="R36" s="156" t="s">
        <v>34</v>
      </c>
      <c r="S36" s="161">
        <f>SUM(J36,N36)</f>
        <v>334</v>
      </c>
      <c r="T36" s="141" t="s">
        <v>35</v>
      </c>
    </row>
    <row r="37" spans="2:20" ht="20.25" customHeight="1">
      <c r="B37" s="99" t="s">
        <v>109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27"/>
      <c r="R37" s="99"/>
      <c r="S37" s="99"/>
      <c r="T37" s="99"/>
    </row>
    <row r="38" spans="2:19" ht="20.25" customHeight="1">
      <c r="B38" s="127" t="s">
        <v>99</v>
      </c>
      <c r="C38" s="127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2:20" ht="19.5" customHeight="1">
      <c r="B39" s="187" t="s">
        <v>110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</row>
    <row r="40" spans="2:19" ht="18.75" customHeight="1">
      <c r="B40" s="142" t="s">
        <v>108</v>
      </c>
      <c r="C40" s="14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2:19" ht="18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9" ht="18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9" ht="18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19" ht="18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2:19" ht="18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2:19" ht="18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2:19" ht="18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2:19" ht="18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2:19" ht="18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ht="18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ht="18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ht="18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ht="34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ht="34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ht="34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ht="34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ht="34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ht="34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ht="34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ht="34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ht="34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ht="34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ht="34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ht="34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ht="34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ht="34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ht="34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ht="34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ht="34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ht="34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ht="34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ht="34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ht="34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ht="34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ht="34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ht="34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ht="34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ht="34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ht="34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ht="34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ht="34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2:19" ht="34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ht="34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ht="34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ht="34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9" ht="34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9" ht="34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ht="34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ht="34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</sheetData>
  <sheetProtection/>
  <mergeCells count="17">
    <mergeCell ref="B1:T1"/>
    <mergeCell ref="M2:S2"/>
    <mergeCell ref="J3:T3"/>
    <mergeCell ref="B4:C4"/>
    <mergeCell ref="D4:G4"/>
    <mergeCell ref="H4:K4"/>
    <mergeCell ref="L4:O4"/>
    <mergeCell ref="P4:T4"/>
    <mergeCell ref="B33:B35"/>
    <mergeCell ref="B36:C36"/>
    <mergeCell ref="B39:T39"/>
    <mergeCell ref="B5:B18"/>
    <mergeCell ref="B19:B20"/>
    <mergeCell ref="B21:B23"/>
    <mergeCell ref="B24:B26"/>
    <mergeCell ref="B27:B29"/>
    <mergeCell ref="B30:B32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M4" sqref="M4"/>
    </sheetView>
  </sheetViews>
  <sheetFormatPr defaultColWidth="9.00390625" defaultRowHeight="13.5"/>
  <cols>
    <col min="1" max="1" width="2.50390625" style="0" customWidth="1"/>
    <col min="2" max="3" width="11.625" style="9" customWidth="1"/>
    <col min="4" max="4" width="11.625" style="0" customWidth="1"/>
    <col min="5" max="7" width="11.625" style="9" customWidth="1"/>
    <col min="8" max="8" width="11.625" style="0" customWidth="1"/>
    <col min="9" max="9" width="3.50390625" style="0" customWidth="1"/>
    <col min="10" max="10" width="13.625" style="0" customWidth="1"/>
    <col min="11" max="12" width="9.375" style="9" customWidth="1"/>
    <col min="13" max="13" width="9.375" style="10" customWidth="1"/>
    <col min="14" max="14" width="8.625" style="0" customWidth="1"/>
  </cols>
  <sheetData>
    <row r="1" spans="1:14" s="5" customFormat="1" ht="21" customHeight="1">
      <c r="A1" s="2"/>
      <c r="B1" s="170" t="s">
        <v>14</v>
      </c>
      <c r="C1" s="170"/>
      <c r="D1" s="170"/>
      <c r="E1" s="170"/>
      <c r="F1" s="170"/>
      <c r="G1" s="170"/>
      <c r="H1" s="170"/>
      <c r="I1" s="11"/>
      <c r="J1" s="2"/>
      <c r="K1" s="12"/>
      <c r="L1" s="12"/>
      <c r="M1" s="13"/>
      <c r="N1" s="2"/>
    </row>
    <row r="2" spans="1:14" s="5" customFormat="1" ht="11.25" customHeight="1">
      <c r="A2" s="2"/>
      <c r="B2" s="171"/>
      <c r="C2" s="171"/>
      <c r="D2" s="171"/>
      <c r="E2" s="171"/>
      <c r="F2" s="171"/>
      <c r="G2" s="171"/>
      <c r="H2" s="171"/>
      <c r="I2" s="14"/>
      <c r="J2" s="2"/>
      <c r="K2" s="12"/>
      <c r="L2" s="12"/>
      <c r="M2" s="13"/>
      <c r="N2" s="2"/>
    </row>
    <row r="3" spans="1:14" s="5" customFormat="1" ht="22.5" customHeight="1">
      <c r="A3" s="15"/>
      <c r="B3" s="171" t="s">
        <v>13</v>
      </c>
      <c r="C3" s="171"/>
      <c r="D3" s="171"/>
      <c r="E3" s="171"/>
      <c r="F3" s="171"/>
      <c r="G3" s="171"/>
      <c r="H3" s="171"/>
      <c r="I3" s="14"/>
      <c r="J3" s="92" t="s">
        <v>15</v>
      </c>
      <c r="K3" s="93" t="s">
        <v>16</v>
      </c>
      <c r="L3" s="93" t="s">
        <v>17</v>
      </c>
      <c r="M3" s="94" t="s">
        <v>18</v>
      </c>
      <c r="N3" s="2"/>
    </row>
    <row r="4" spans="1:14" s="5" customFormat="1" ht="22.5" customHeight="1">
      <c r="A4" s="16"/>
      <c r="B4" s="171" t="s">
        <v>117</v>
      </c>
      <c r="C4" s="171"/>
      <c r="D4" s="171"/>
      <c r="E4" s="171"/>
      <c r="F4" s="171"/>
      <c r="G4" s="171"/>
      <c r="H4" s="171"/>
      <c r="I4" s="16"/>
      <c r="J4" s="92" t="s">
        <v>65</v>
      </c>
      <c r="K4" s="95">
        <v>0</v>
      </c>
      <c r="L4" s="95">
        <v>0</v>
      </c>
      <c r="M4" s="96">
        <f>SUM(K4+L4)</f>
        <v>0</v>
      </c>
      <c r="N4" s="2"/>
    </row>
    <row r="5" spans="1:14" s="5" customFormat="1" ht="22.5" customHeight="1">
      <c r="A5" s="16"/>
      <c r="B5" s="17"/>
      <c r="C5" s="166" t="s">
        <v>19</v>
      </c>
      <c r="D5" s="166"/>
      <c r="E5" s="172" t="s">
        <v>20</v>
      </c>
      <c r="F5" s="172"/>
      <c r="G5" s="166" t="s">
        <v>21</v>
      </c>
      <c r="H5" s="166"/>
      <c r="I5" s="18"/>
      <c r="J5" s="98" t="s">
        <v>22</v>
      </c>
      <c r="K5" s="95">
        <v>5</v>
      </c>
      <c r="L5" s="95">
        <v>35</v>
      </c>
      <c r="M5" s="96">
        <f aca="true" t="shared" si="0" ref="M5:M21">SUM(K5+L5)</f>
        <v>40</v>
      </c>
      <c r="N5" s="2"/>
    </row>
    <row r="6" spans="1:14" s="5" customFormat="1" ht="22.5" customHeight="1">
      <c r="A6" s="16"/>
      <c r="B6" s="19" t="s">
        <v>23</v>
      </c>
      <c r="C6" s="167" t="s">
        <v>24</v>
      </c>
      <c r="D6" s="167"/>
      <c r="E6" s="168" t="s">
        <v>25</v>
      </c>
      <c r="F6" s="168"/>
      <c r="G6" s="167" t="s">
        <v>26</v>
      </c>
      <c r="H6" s="167"/>
      <c r="I6" s="18"/>
      <c r="J6" s="98" t="s">
        <v>60</v>
      </c>
      <c r="K6" s="95">
        <v>37</v>
      </c>
      <c r="L6" s="95">
        <v>199</v>
      </c>
      <c r="M6" s="96">
        <f t="shared" si="0"/>
        <v>236</v>
      </c>
      <c r="N6" s="2"/>
    </row>
    <row r="7" spans="1:14" s="5" customFormat="1" ht="22.5" customHeight="1">
      <c r="A7" s="16"/>
      <c r="B7" s="20"/>
      <c r="C7" s="21" t="s">
        <v>57</v>
      </c>
      <c r="D7" s="22" t="s">
        <v>58</v>
      </c>
      <c r="E7" s="21" t="s">
        <v>57</v>
      </c>
      <c r="F7" s="22" t="s">
        <v>58</v>
      </c>
      <c r="G7" s="21" t="s">
        <v>57</v>
      </c>
      <c r="H7" s="22" t="s">
        <v>58</v>
      </c>
      <c r="I7" s="23"/>
      <c r="J7" s="98" t="s">
        <v>61</v>
      </c>
      <c r="K7" s="95">
        <v>203</v>
      </c>
      <c r="L7" s="95">
        <v>700</v>
      </c>
      <c r="M7" s="96">
        <f t="shared" si="0"/>
        <v>903</v>
      </c>
      <c r="N7" s="2"/>
    </row>
    <row r="8" spans="1:14" s="5" customFormat="1" ht="22.5" customHeight="1">
      <c r="A8" s="16"/>
      <c r="B8" s="24" t="s">
        <v>27</v>
      </c>
      <c r="C8" s="25"/>
      <c r="D8" s="26"/>
      <c r="E8" s="25"/>
      <c r="F8" s="25"/>
      <c r="G8" s="25"/>
      <c r="H8" s="26"/>
      <c r="I8" s="27"/>
      <c r="J8" s="98" t="s">
        <v>62</v>
      </c>
      <c r="K8" s="95">
        <v>624</v>
      </c>
      <c r="L8" s="95">
        <v>1455</v>
      </c>
      <c r="M8" s="96">
        <f t="shared" si="0"/>
        <v>2079</v>
      </c>
      <c r="N8" s="2"/>
    </row>
    <row r="9" spans="1:14" s="5" customFormat="1" ht="22.5" customHeight="1">
      <c r="A9" s="16"/>
      <c r="B9" s="28">
        <f>C9+E9+G9</f>
        <v>24489</v>
      </c>
      <c r="C9" s="29">
        <v>2746</v>
      </c>
      <c r="D9" s="89">
        <f>SUM(C9/B9)</f>
        <v>0.11213197762260607</v>
      </c>
      <c r="E9" s="29">
        <v>14288</v>
      </c>
      <c r="F9" s="89">
        <f>SUM(E9/B9)</f>
        <v>0.5834456286495978</v>
      </c>
      <c r="G9" s="29">
        <v>7455</v>
      </c>
      <c r="H9" s="89">
        <f>SUM(G9/B9)</f>
        <v>0.30442239372779617</v>
      </c>
      <c r="I9" s="27"/>
      <c r="J9" s="98" t="s">
        <v>63</v>
      </c>
      <c r="K9" s="95">
        <v>1321</v>
      </c>
      <c r="L9" s="95">
        <v>2131</v>
      </c>
      <c r="M9" s="96">
        <f t="shared" si="0"/>
        <v>3452</v>
      </c>
      <c r="N9" s="2"/>
    </row>
    <row r="10" spans="1:14" s="5" customFormat="1" ht="22.5" customHeight="1">
      <c r="A10" s="16"/>
      <c r="B10" s="30"/>
      <c r="C10" s="31"/>
      <c r="D10" s="32"/>
      <c r="E10" s="32"/>
      <c r="F10" s="32"/>
      <c r="G10" s="32"/>
      <c r="H10" s="32"/>
      <c r="I10" s="33"/>
      <c r="J10" s="98" t="s">
        <v>64</v>
      </c>
      <c r="K10" s="95">
        <v>1646</v>
      </c>
      <c r="L10" s="95">
        <v>2429</v>
      </c>
      <c r="M10" s="96">
        <f t="shared" si="0"/>
        <v>4075</v>
      </c>
      <c r="N10" s="2"/>
    </row>
    <row r="11" spans="1:14" s="5" customFormat="1" ht="22.5" customHeight="1">
      <c r="A11" s="16"/>
      <c r="B11" s="28" t="s">
        <v>28</v>
      </c>
      <c r="C11" s="34"/>
      <c r="D11" s="27"/>
      <c r="E11" s="34"/>
      <c r="F11" s="34"/>
      <c r="G11" s="35"/>
      <c r="H11" s="27"/>
      <c r="I11" s="27"/>
      <c r="J11" s="98" t="s">
        <v>66</v>
      </c>
      <c r="K11" s="95">
        <v>1725</v>
      </c>
      <c r="L11" s="95">
        <v>2247</v>
      </c>
      <c r="M11" s="96">
        <f t="shared" si="0"/>
        <v>3972</v>
      </c>
      <c r="N11" s="2"/>
    </row>
    <row r="12" spans="1:14" s="5" customFormat="1" ht="22.5" customHeight="1">
      <c r="A12" s="16"/>
      <c r="B12" s="28">
        <f>C12+E12+G12</f>
        <v>28926</v>
      </c>
      <c r="C12" s="29">
        <v>2635</v>
      </c>
      <c r="D12" s="89">
        <f>SUM(C12/B12)</f>
        <v>0.09109451704349028</v>
      </c>
      <c r="E12" s="29">
        <v>14743</v>
      </c>
      <c r="F12" s="89">
        <f>SUM(E12/B12)</f>
        <v>0.5096798727788149</v>
      </c>
      <c r="G12" s="36">
        <v>11548</v>
      </c>
      <c r="H12" s="89">
        <f>SUM(G12/B12)</f>
        <v>0.3992256101776948</v>
      </c>
      <c r="I12" s="27"/>
      <c r="J12" s="98" t="s">
        <v>67</v>
      </c>
      <c r="K12" s="95">
        <v>1894</v>
      </c>
      <c r="L12" s="95">
        <v>2352</v>
      </c>
      <c r="M12" s="96">
        <f t="shared" si="0"/>
        <v>4246</v>
      </c>
      <c r="N12" s="2"/>
    </row>
    <row r="13" spans="1:14" s="5" customFormat="1" ht="22.5" customHeight="1">
      <c r="A13" s="16"/>
      <c r="B13" s="30"/>
      <c r="C13" s="31"/>
      <c r="D13" s="32"/>
      <c r="E13" s="32"/>
      <c r="F13" s="32"/>
      <c r="G13" s="32"/>
      <c r="H13" s="32"/>
      <c r="I13" s="33"/>
      <c r="J13" s="98" t="s">
        <v>68</v>
      </c>
      <c r="K13" s="95">
        <v>2626</v>
      </c>
      <c r="L13" s="95">
        <v>2700</v>
      </c>
      <c r="M13" s="96">
        <f t="shared" si="0"/>
        <v>5326</v>
      </c>
      <c r="N13" s="2"/>
    </row>
    <row r="14" spans="1:14" s="5" customFormat="1" ht="22.5" customHeight="1">
      <c r="A14" s="16"/>
      <c r="B14" s="24" t="s">
        <v>29</v>
      </c>
      <c r="C14" s="25"/>
      <c r="D14" s="26"/>
      <c r="E14" s="25"/>
      <c r="F14" s="25"/>
      <c r="G14" s="25"/>
      <c r="H14" s="26"/>
      <c r="I14" s="27"/>
      <c r="J14" s="98" t="s">
        <v>69</v>
      </c>
      <c r="K14" s="95">
        <v>1995</v>
      </c>
      <c r="L14" s="95">
        <v>2044</v>
      </c>
      <c r="M14" s="96">
        <f t="shared" si="0"/>
        <v>4039</v>
      </c>
      <c r="N14" s="2"/>
    </row>
    <row r="15" spans="1:14" s="5" customFormat="1" ht="22.5" customHeight="1">
      <c r="A15" s="16"/>
      <c r="B15" s="37">
        <f>C15+E15+G15</f>
        <v>53415</v>
      </c>
      <c r="C15" s="29">
        <f>SUM(C9:C13)</f>
        <v>5381</v>
      </c>
      <c r="D15" s="90">
        <f>SUM(C15/B15)</f>
        <v>0.10073949265187682</v>
      </c>
      <c r="E15" s="38">
        <f>SUM(E9:E13)</f>
        <v>29031</v>
      </c>
      <c r="F15" s="90">
        <f>SUM(E15/B15)</f>
        <v>0.5434990171300197</v>
      </c>
      <c r="G15" s="38">
        <f>SUM(G9:G13)</f>
        <v>19003</v>
      </c>
      <c r="H15" s="90">
        <f>SUM(G15/B15)</f>
        <v>0.35576149021810355</v>
      </c>
      <c r="I15" s="33"/>
      <c r="J15" s="98" t="s">
        <v>70</v>
      </c>
      <c r="K15" s="95">
        <v>1472</v>
      </c>
      <c r="L15" s="95">
        <v>1574</v>
      </c>
      <c r="M15" s="96">
        <f t="shared" si="0"/>
        <v>3046</v>
      </c>
      <c r="N15" s="2"/>
    </row>
    <row r="16" spans="1:14" s="5" customFormat="1" ht="22.5" customHeight="1">
      <c r="A16" s="2"/>
      <c r="B16" s="39"/>
      <c r="C16" s="40"/>
      <c r="D16" s="41"/>
      <c r="E16" s="40"/>
      <c r="F16" s="40"/>
      <c r="G16" s="40"/>
      <c r="H16" s="41"/>
      <c r="I16" s="42"/>
      <c r="J16" s="98" t="s">
        <v>71</v>
      </c>
      <c r="K16" s="95">
        <v>1289</v>
      </c>
      <c r="L16" s="95">
        <v>1374</v>
      </c>
      <c r="M16" s="96">
        <f t="shared" si="0"/>
        <v>2663</v>
      </c>
      <c r="N16" s="2"/>
    </row>
    <row r="17" spans="1:14" ht="22.5" customHeight="1">
      <c r="A17" s="6"/>
      <c r="B17" s="91" t="s">
        <v>59</v>
      </c>
      <c r="C17" s="7"/>
      <c r="D17" s="6"/>
      <c r="E17" s="7"/>
      <c r="F17" s="7"/>
      <c r="G17" s="7"/>
      <c r="H17" s="6"/>
      <c r="I17" s="6"/>
      <c r="J17" s="98" t="s">
        <v>72</v>
      </c>
      <c r="K17" s="95">
        <v>1331</v>
      </c>
      <c r="L17" s="95">
        <v>1395</v>
      </c>
      <c r="M17" s="96">
        <f t="shared" si="0"/>
        <v>2726</v>
      </c>
      <c r="N17" s="6"/>
    </row>
    <row r="18" spans="1:14" ht="22.5" customHeight="1">
      <c r="A18" s="6"/>
      <c r="B18" s="91" t="s">
        <v>101</v>
      </c>
      <c r="C18" s="7"/>
      <c r="D18" s="6"/>
      <c r="E18" s="7"/>
      <c r="F18" s="7"/>
      <c r="G18" s="162"/>
      <c r="H18" s="162"/>
      <c r="I18" s="6"/>
      <c r="J18" s="98" t="s">
        <v>73</v>
      </c>
      <c r="K18" s="95">
        <v>1474</v>
      </c>
      <c r="L18" s="95">
        <v>1450</v>
      </c>
      <c r="M18" s="96">
        <f t="shared" si="0"/>
        <v>2924</v>
      </c>
      <c r="N18" s="6"/>
    </row>
    <row r="19" spans="1:14" ht="22.5" customHeight="1">
      <c r="A19" s="6"/>
      <c r="B19" s="91" t="s">
        <v>102</v>
      </c>
      <c r="C19" s="7"/>
      <c r="D19" s="6"/>
      <c r="E19" s="7"/>
      <c r="F19" s="7"/>
      <c r="G19" s="7"/>
      <c r="H19" s="6"/>
      <c r="I19" s="6"/>
      <c r="J19" s="98" t="s">
        <v>74</v>
      </c>
      <c r="K19" s="95">
        <v>1124</v>
      </c>
      <c r="L19" s="95">
        <v>1117</v>
      </c>
      <c r="M19" s="96">
        <f t="shared" si="0"/>
        <v>2241</v>
      </c>
      <c r="N19" s="6"/>
    </row>
    <row r="20" spans="1:14" ht="22.5" customHeight="1">
      <c r="A20" s="6"/>
      <c r="B20" s="7"/>
      <c r="C20" s="7"/>
      <c r="D20" s="6"/>
      <c r="E20" s="7"/>
      <c r="F20" s="7"/>
      <c r="G20" s="7"/>
      <c r="H20" s="6"/>
      <c r="I20" s="6"/>
      <c r="J20" s="98" t="s">
        <v>75</v>
      </c>
      <c r="K20" s="95">
        <v>934</v>
      </c>
      <c r="L20" s="95">
        <v>988</v>
      </c>
      <c r="M20" s="96">
        <f t="shared" si="0"/>
        <v>1922</v>
      </c>
      <c r="N20" s="6"/>
    </row>
    <row r="21" spans="1:14" ht="22.5" customHeight="1">
      <c r="A21" s="6"/>
      <c r="B21" s="7"/>
      <c r="C21" s="7"/>
      <c r="D21" s="6"/>
      <c r="E21" s="7"/>
      <c r="F21" s="7"/>
      <c r="G21" s="7"/>
      <c r="H21" s="6"/>
      <c r="I21" s="6"/>
      <c r="J21" s="98" t="s">
        <v>76</v>
      </c>
      <c r="K21" s="95">
        <v>916</v>
      </c>
      <c r="L21" s="95">
        <v>960</v>
      </c>
      <c r="M21" s="96">
        <f t="shared" si="0"/>
        <v>1876</v>
      </c>
      <c r="N21" s="6"/>
    </row>
    <row r="22" spans="1:14" ht="22.5" customHeight="1">
      <c r="A22" s="6"/>
      <c r="B22" s="7"/>
      <c r="C22" s="7"/>
      <c r="D22" s="6"/>
      <c r="E22" s="7"/>
      <c r="F22" s="7"/>
      <c r="G22" s="7"/>
      <c r="H22" s="6"/>
      <c r="I22" s="6"/>
      <c r="J22" s="98" t="s">
        <v>77</v>
      </c>
      <c r="K22" s="95">
        <v>1127</v>
      </c>
      <c r="L22" s="95">
        <v>1141</v>
      </c>
      <c r="M22" s="96">
        <f>SUM(K22:L22)</f>
        <v>2268</v>
      </c>
      <c r="N22" s="6"/>
    </row>
    <row r="23" spans="1:14" ht="22.5" customHeight="1">
      <c r="A23" s="6"/>
      <c r="B23" s="7"/>
      <c r="C23" s="7"/>
      <c r="D23" s="6"/>
      <c r="E23" s="7"/>
      <c r="F23" s="7"/>
      <c r="G23" s="7"/>
      <c r="H23" s="6"/>
      <c r="I23" s="6"/>
      <c r="J23" s="98" t="s">
        <v>78</v>
      </c>
      <c r="K23" s="95">
        <v>1045</v>
      </c>
      <c r="L23" s="95">
        <v>1017</v>
      </c>
      <c r="M23" s="96">
        <f>SUM(K23:L23)</f>
        <v>2062</v>
      </c>
      <c r="N23" s="6"/>
    </row>
    <row r="24" spans="1:14" ht="22.5" customHeight="1">
      <c r="A24" s="6"/>
      <c r="B24" s="7"/>
      <c r="C24" s="7"/>
      <c r="D24" s="6"/>
      <c r="E24" s="7"/>
      <c r="F24" s="7"/>
      <c r="G24" s="7"/>
      <c r="H24" s="6"/>
      <c r="I24" s="6"/>
      <c r="J24" s="98" t="s">
        <v>79</v>
      </c>
      <c r="K24" s="95">
        <v>923</v>
      </c>
      <c r="L24" s="95">
        <v>850</v>
      </c>
      <c r="M24" s="96">
        <f>SUM(K24+L24)</f>
        <v>1773</v>
      </c>
      <c r="N24" s="6"/>
    </row>
    <row r="25" spans="1:14" ht="22.5" customHeight="1">
      <c r="A25" s="6"/>
      <c r="B25" s="7"/>
      <c r="C25" s="7"/>
      <c r="D25" s="6"/>
      <c r="E25" s="7"/>
      <c r="F25" s="7"/>
      <c r="G25" s="7"/>
      <c r="H25" s="6"/>
      <c r="I25" s="6"/>
      <c r="J25" s="98" t="s">
        <v>80</v>
      </c>
      <c r="K25" s="95">
        <v>778</v>
      </c>
      <c r="L25" s="95">
        <v>768</v>
      </c>
      <c r="M25" s="96">
        <f>SUM(K25+L25)</f>
        <v>1546</v>
      </c>
      <c r="N25" s="6"/>
    </row>
    <row r="26" spans="1:14" ht="25.5" customHeight="1">
      <c r="A26" s="6"/>
      <c r="B26" s="7"/>
      <c r="C26" s="7"/>
      <c r="D26" s="6"/>
      <c r="E26" s="7"/>
      <c r="F26" s="7"/>
      <c r="G26" s="7"/>
      <c r="H26" s="6"/>
      <c r="I26" s="6"/>
      <c r="J26" s="92" t="s">
        <v>30</v>
      </c>
      <c r="K26" s="97">
        <f>SUM(K4:K25)</f>
        <v>24489</v>
      </c>
      <c r="L26" s="97">
        <f>SUM(L4:L25)</f>
        <v>28926</v>
      </c>
      <c r="M26" s="97">
        <f>SUM(M4:M25)</f>
        <v>53415</v>
      </c>
      <c r="N26" s="6"/>
    </row>
    <row r="27" spans="1:14" ht="5.25" customHeight="1">
      <c r="A27" s="6"/>
      <c r="B27" s="7"/>
      <c r="C27" s="7"/>
      <c r="D27" s="6"/>
      <c r="E27" s="7"/>
      <c r="F27" s="7"/>
      <c r="G27" s="7"/>
      <c r="H27" s="6"/>
      <c r="I27" s="6"/>
      <c r="J27" s="6"/>
      <c r="K27" s="7"/>
      <c r="L27" s="7"/>
      <c r="M27" s="8"/>
      <c r="N27" s="6"/>
    </row>
    <row r="28" spans="1:14" ht="6" customHeight="1">
      <c r="A28" s="6"/>
      <c r="B28" s="7"/>
      <c r="C28" s="7"/>
      <c r="D28" s="6"/>
      <c r="E28" s="7"/>
      <c r="F28" s="7"/>
      <c r="G28" s="7"/>
      <c r="H28" s="6"/>
      <c r="I28" s="6"/>
      <c r="J28" s="6"/>
      <c r="K28" s="7"/>
      <c r="L28" s="7"/>
      <c r="M28" s="8"/>
      <c r="N28" s="6"/>
    </row>
  </sheetData>
  <sheetProtection/>
  <mergeCells count="10">
    <mergeCell ref="C6:D6"/>
    <mergeCell ref="E6:F6"/>
    <mergeCell ref="G6:H6"/>
    <mergeCell ref="B1:H1"/>
    <mergeCell ref="B2:H2"/>
    <mergeCell ref="B3:H3"/>
    <mergeCell ref="B4:H4"/>
    <mergeCell ref="C5:D5"/>
    <mergeCell ref="E5:F5"/>
    <mergeCell ref="G5:H5"/>
  </mergeCells>
  <printOptions/>
  <pageMargins left="0.61" right="0.55" top="0.51" bottom="0.2" header="0.31" footer="0.3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U89"/>
  <sheetViews>
    <sheetView zoomScalePageLayoutView="0" workbookViewId="0" topLeftCell="A1">
      <selection activeCell="B1" sqref="B1:T1"/>
    </sheetView>
  </sheetViews>
  <sheetFormatPr defaultColWidth="8.25390625" defaultRowHeight="34.5" customHeight="1"/>
  <cols>
    <col min="1" max="1" width="2.75390625" style="2" customWidth="1"/>
    <col min="2" max="2" width="7.625" style="2" customWidth="1"/>
    <col min="3" max="3" width="12.00390625" style="2" customWidth="1"/>
    <col min="4" max="4" width="9.125" style="2" customWidth="1"/>
    <col min="5" max="5" width="1.625" style="2" customWidth="1"/>
    <col min="6" max="6" width="5.125" style="2" customWidth="1"/>
    <col min="7" max="7" width="1.625" style="2" customWidth="1"/>
    <col min="8" max="8" width="9.125" style="2" customWidth="1"/>
    <col min="9" max="9" width="1.625" style="2" customWidth="1"/>
    <col min="10" max="10" width="5.125" style="2" customWidth="1"/>
    <col min="11" max="11" width="1.625" style="2" customWidth="1"/>
    <col min="12" max="12" width="9.125" style="2" customWidth="1"/>
    <col min="13" max="13" width="1.625" style="2" customWidth="1"/>
    <col min="14" max="14" width="5.125" style="2" customWidth="1"/>
    <col min="15" max="16" width="1.625" style="2" customWidth="1"/>
    <col min="17" max="17" width="9.125" style="2" customWidth="1"/>
    <col min="18" max="18" width="1.625" style="2" customWidth="1"/>
    <col min="19" max="19" width="5.125" style="2" customWidth="1"/>
    <col min="20" max="20" width="1.625" style="2" customWidth="1"/>
    <col min="21" max="16384" width="8.25390625" style="2" customWidth="1"/>
  </cols>
  <sheetData>
    <row r="1" spans="2:21" ht="30" customHeight="1">
      <c r="B1" s="173" t="s">
        <v>127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"/>
    </row>
    <row r="2" spans="2:21" ht="17.25" customHeight="1">
      <c r="B2" s="4"/>
      <c r="C2" s="4"/>
      <c r="D2" s="4"/>
      <c r="E2" s="4"/>
      <c r="F2" s="4"/>
      <c r="G2" s="4"/>
      <c r="H2" s="4"/>
      <c r="I2" s="4"/>
      <c r="J2" s="163"/>
      <c r="K2" s="163"/>
      <c r="L2" s="163"/>
      <c r="M2" s="189" t="s">
        <v>120</v>
      </c>
      <c r="N2" s="189"/>
      <c r="O2" s="189"/>
      <c r="P2" s="189"/>
      <c r="Q2" s="189"/>
      <c r="R2" s="189"/>
      <c r="S2" s="189"/>
      <c r="T2" s="163"/>
      <c r="U2" s="1"/>
    </row>
    <row r="3" spans="2:20" ht="17.25" customHeight="1">
      <c r="B3" s="43"/>
      <c r="C3" s="43"/>
      <c r="D3" s="43"/>
      <c r="E3" s="43"/>
      <c r="F3" s="43"/>
      <c r="G3" s="43"/>
      <c r="H3" s="43"/>
      <c r="I3" s="43"/>
      <c r="J3" s="188" t="s">
        <v>106</v>
      </c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2:20" ht="21.75" customHeight="1">
      <c r="B4" s="176" t="s">
        <v>82</v>
      </c>
      <c r="C4" s="177"/>
      <c r="D4" s="176" t="s">
        <v>10</v>
      </c>
      <c r="E4" s="190"/>
      <c r="F4" s="190"/>
      <c r="G4" s="190"/>
      <c r="H4" s="176" t="s">
        <v>0</v>
      </c>
      <c r="I4" s="190"/>
      <c r="J4" s="190"/>
      <c r="K4" s="177"/>
      <c r="L4" s="176" t="s">
        <v>1</v>
      </c>
      <c r="M4" s="190"/>
      <c r="N4" s="190"/>
      <c r="O4" s="190"/>
      <c r="P4" s="176" t="s">
        <v>2</v>
      </c>
      <c r="Q4" s="190"/>
      <c r="R4" s="190"/>
      <c r="S4" s="190"/>
      <c r="T4" s="177"/>
    </row>
    <row r="5" spans="2:20" ht="21.75" customHeight="1">
      <c r="B5" s="178" t="s">
        <v>92</v>
      </c>
      <c r="C5" s="49" t="s">
        <v>31</v>
      </c>
      <c r="D5" s="51">
        <v>7546</v>
      </c>
      <c r="E5" s="66" t="s">
        <v>34</v>
      </c>
      <c r="F5" s="81">
        <v>59</v>
      </c>
      <c r="G5" s="129" t="s">
        <v>35</v>
      </c>
      <c r="H5" s="81">
        <v>7058</v>
      </c>
      <c r="I5" s="128" t="s">
        <v>34</v>
      </c>
      <c r="J5" s="81">
        <v>31</v>
      </c>
      <c r="K5" s="129" t="s">
        <v>35</v>
      </c>
      <c r="L5" s="146">
        <v>8675</v>
      </c>
      <c r="M5" s="143" t="s">
        <v>34</v>
      </c>
      <c r="N5" s="81">
        <v>72</v>
      </c>
      <c r="O5" s="129" t="s">
        <v>35</v>
      </c>
      <c r="P5" s="128"/>
      <c r="Q5" s="51">
        <f>SUM(H5,L5)</f>
        <v>15733</v>
      </c>
      <c r="R5" s="143" t="s">
        <v>34</v>
      </c>
      <c r="S5" s="71">
        <f>SUM(J5,N5)</f>
        <v>103</v>
      </c>
      <c r="T5" s="129" t="s">
        <v>35</v>
      </c>
    </row>
    <row r="6" spans="2:20" ht="21.75" customHeight="1">
      <c r="B6" s="179"/>
      <c r="C6" s="56" t="s">
        <v>32</v>
      </c>
      <c r="D6" s="58">
        <v>5486</v>
      </c>
      <c r="E6" s="66" t="s">
        <v>34</v>
      </c>
      <c r="F6" s="61">
        <v>65</v>
      </c>
      <c r="G6" s="65" t="s">
        <v>35</v>
      </c>
      <c r="H6" s="61">
        <v>5629</v>
      </c>
      <c r="I6" s="66" t="s">
        <v>34</v>
      </c>
      <c r="J6" s="61">
        <v>34</v>
      </c>
      <c r="K6" s="65" t="s">
        <v>35</v>
      </c>
      <c r="L6" s="147">
        <v>6496</v>
      </c>
      <c r="M6" s="63" t="s">
        <v>34</v>
      </c>
      <c r="N6" s="61">
        <v>63</v>
      </c>
      <c r="O6" s="65" t="s">
        <v>35</v>
      </c>
      <c r="P6" s="66"/>
      <c r="Q6" s="71">
        <f aca="true" t="shared" si="0" ref="Q6:Q36">SUM(H6,L6)</f>
        <v>12125</v>
      </c>
      <c r="R6" s="63" t="s">
        <v>34</v>
      </c>
      <c r="S6" s="71">
        <f aca="true" t="shared" si="1" ref="S6:S34">SUM(J6,N6)</f>
        <v>97</v>
      </c>
      <c r="T6" s="65" t="s">
        <v>35</v>
      </c>
    </row>
    <row r="7" spans="2:20" ht="21.75" customHeight="1">
      <c r="B7" s="179"/>
      <c r="C7" s="152" t="s">
        <v>103</v>
      </c>
      <c r="D7" s="58">
        <v>995</v>
      </c>
      <c r="E7" s="66" t="s">
        <v>34</v>
      </c>
      <c r="F7" s="61">
        <v>10</v>
      </c>
      <c r="G7" s="65" t="s">
        <v>35</v>
      </c>
      <c r="H7" s="61">
        <v>987</v>
      </c>
      <c r="I7" s="66" t="s">
        <v>34</v>
      </c>
      <c r="J7" s="61">
        <v>10</v>
      </c>
      <c r="K7" s="65" t="s">
        <v>35</v>
      </c>
      <c r="L7" s="147">
        <v>1106</v>
      </c>
      <c r="M7" s="63" t="s">
        <v>34</v>
      </c>
      <c r="N7" s="61">
        <v>2</v>
      </c>
      <c r="O7" s="65" t="s">
        <v>35</v>
      </c>
      <c r="P7" s="66"/>
      <c r="Q7" s="58">
        <f t="shared" si="0"/>
        <v>2093</v>
      </c>
      <c r="R7" s="63" t="s">
        <v>34</v>
      </c>
      <c r="S7" s="71">
        <f t="shared" si="1"/>
        <v>12</v>
      </c>
      <c r="T7" s="65" t="s">
        <v>35</v>
      </c>
    </row>
    <row r="8" spans="2:20" ht="21.75" customHeight="1">
      <c r="B8" s="179"/>
      <c r="C8" s="152" t="s">
        <v>104</v>
      </c>
      <c r="D8" s="58">
        <v>667</v>
      </c>
      <c r="E8" s="66" t="s">
        <v>34</v>
      </c>
      <c r="F8" s="157">
        <v>8</v>
      </c>
      <c r="G8" s="65" t="s">
        <v>35</v>
      </c>
      <c r="H8" s="70">
        <v>773</v>
      </c>
      <c r="I8" s="66" t="s">
        <v>34</v>
      </c>
      <c r="J8" s="70">
        <v>0</v>
      </c>
      <c r="K8" s="65" t="s">
        <v>35</v>
      </c>
      <c r="L8" s="147">
        <v>882</v>
      </c>
      <c r="M8" s="63" t="s">
        <v>34</v>
      </c>
      <c r="N8" s="61">
        <v>9</v>
      </c>
      <c r="O8" s="65" t="s">
        <v>35</v>
      </c>
      <c r="P8" s="66"/>
      <c r="Q8" s="58">
        <f t="shared" si="0"/>
        <v>1655</v>
      </c>
      <c r="R8" s="63" t="s">
        <v>34</v>
      </c>
      <c r="S8" s="71">
        <f t="shared" si="1"/>
        <v>9</v>
      </c>
      <c r="T8" s="65" t="s">
        <v>35</v>
      </c>
    </row>
    <row r="9" spans="2:20" ht="21.75" customHeight="1">
      <c r="B9" s="179"/>
      <c r="C9" s="56" t="s">
        <v>37</v>
      </c>
      <c r="D9" s="71">
        <v>1702</v>
      </c>
      <c r="E9" s="66" t="s">
        <v>34</v>
      </c>
      <c r="F9" s="61">
        <v>12</v>
      </c>
      <c r="G9" s="65" t="s">
        <v>35</v>
      </c>
      <c r="H9" s="61">
        <v>1882</v>
      </c>
      <c r="I9" s="66" t="s">
        <v>34</v>
      </c>
      <c r="J9" s="61">
        <v>8</v>
      </c>
      <c r="K9" s="65" t="s">
        <v>35</v>
      </c>
      <c r="L9" s="147">
        <v>2216</v>
      </c>
      <c r="M9" s="63" t="s">
        <v>34</v>
      </c>
      <c r="N9" s="61">
        <v>10</v>
      </c>
      <c r="O9" s="65" t="s">
        <v>35</v>
      </c>
      <c r="P9" s="66"/>
      <c r="Q9" s="58">
        <f t="shared" si="0"/>
        <v>4098</v>
      </c>
      <c r="R9" s="63" t="s">
        <v>34</v>
      </c>
      <c r="S9" s="71">
        <f t="shared" si="1"/>
        <v>18</v>
      </c>
      <c r="T9" s="65" t="s">
        <v>35</v>
      </c>
    </row>
    <row r="10" spans="2:20" ht="21.75" customHeight="1">
      <c r="B10" s="179"/>
      <c r="C10" s="56" t="s">
        <v>38</v>
      </c>
      <c r="D10" s="58">
        <v>1402</v>
      </c>
      <c r="E10" s="66" t="s">
        <v>34</v>
      </c>
      <c r="F10" s="61">
        <v>1</v>
      </c>
      <c r="G10" s="65" t="s">
        <v>35</v>
      </c>
      <c r="H10" s="61">
        <v>1449</v>
      </c>
      <c r="I10" s="66" t="s">
        <v>34</v>
      </c>
      <c r="J10" s="61">
        <v>0</v>
      </c>
      <c r="K10" s="65" t="s">
        <v>35</v>
      </c>
      <c r="L10" s="147">
        <v>1694</v>
      </c>
      <c r="M10" s="63" t="s">
        <v>34</v>
      </c>
      <c r="N10" s="61">
        <v>9</v>
      </c>
      <c r="O10" s="65" t="s">
        <v>35</v>
      </c>
      <c r="P10" s="66"/>
      <c r="Q10" s="58">
        <f t="shared" si="0"/>
        <v>3143</v>
      </c>
      <c r="R10" s="63" t="s">
        <v>34</v>
      </c>
      <c r="S10" s="71">
        <f t="shared" si="1"/>
        <v>9</v>
      </c>
      <c r="T10" s="65" t="s">
        <v>35</v>
      </c>
    </row>
    <row r="11" spans="2:20" ht="21.75" customHeight="1">
      <c r="B11" s="179"/>
      <c r="C11" s="152" t="s">
        <v>105</v>
      </c>
      <c r="D11" s="58">
        <v>66</v>
      </c>
      <c r="E11" s="66" t="s">
        <v>34</v>
      </c>
      <c r="F11" s="157">
        <v>0</v>
      </c>
      <c r="G11" s="65" t="s">
        <v>35</v>
      </c>
      <c r="H11" s="70">
        <v>63</v>
      </c>
      <c r="I11" s="66" t="s">
        <v>34</v>
      </c>
      <c r="J11" s="70">
        <v>0</v>
      </c>
      <c r="K11" s="65" t="s">
        <v>35</v>
      </c>
      <c r="L11" s="148">
        <v>88</v>
      </c>
      <c r="M11" s="63" t="s">
        <v>34</v>
      </c>
      <c r="N11" s="70">
        <v>0</v>
      </c>
      <c r="O11" s="65" t="s">
        <v>35</v>
      </c>
      <c r="P11" s="66"/>
      <c r="Q11" s="58">
        <f t="shared" si="0"/>
        <v>151</v>
      </c>
      <c r="R11" s="63" t="s">
        <v>34</v>
      </c>
      <c r="S11" s="71">
        <f t="shared" si="1"/>
        <v>0</v>
      </c>
      <c r="T11" s="65" t="s">
        <v>35</v>
      </c>
    </row>
    <row r="12" spans="2:20" ht="21.75" customHeight="1">
      <c r="B12" s="179"/>
      <c r="C12" s="56" t="s">
        <v>40</v>
      </c>
      <c r="D12" s="58">
        <v>604</v>
      </c>
      <c r="E12" s="66" t="s">
        <v>34</v>
      </c>
      <c r="F12" s="157">
        <v>0</v>
      </c>
      <c r="G12" s="65" t="s">
        <v>35</v>
      </c>
      <c r="H12" s="61">
        <v>630</v>
      </c>
      <c r="I12" s="66" t="s">
        <v>34</v>
      </c>
      <c r="J12" s="61">
        <v>0</v>
      </c>
      <c r="K12" s="65" t="s">
        <v>35</v>
      </c>
      <c r="L12" s="147">
        <v>749</v>
      </c>
      <c r="M12" s="63" t="s">
        <v>34</v>
      </c>
      <c r="N12" s="61">
        <v>3</v>
      </c>
      <c r="O12" s="65" t="s">
        <v>35</v>
      </c>
      <c r="P12" s="66"/>
      <c r="Q12" s="58">
        <f t="shared" si="0"/>
        <v>1379</v>
      </c>
      <c r="R12" s="63" t="s">
        <v>34</v>
      </c>
      <c r="S12" s="71">
        <f t="shared" si="1"/>
        <v>3</v>
      </c>
      <c r="T12" s="65" t="s">
        <v>35</v>
      </c>
    </row>
    <row r="13" spans="2:20" ht="21.75" customHeight="1">
      <c r="B13" s="179"/>
      <c r="C13" s="56" t="s">
        <v>41</v>
      </c>
      <c r="D13" s="58">
        <v>964</v>
      </c>
      <c r="E13" s="66" t="s">
        <v>34</v>
      </c>
      <c r="F13" s="61">
        <v>4</v>
      </c>
      <c r="G13" s="65" t="s">
        <v>35</v>
      </c>
      <c r="H13" s="61">
        <v>1006</v>
      </c>
      <c r="I13" s="66" t="s">
        <v>34</v>
      </c>
      <c r="J13" s="61">
        <v>1</v>
      </c>
      <c r="K13" s="65" t="s">
        <v>35</v>
      </c>
      <c r="L13" s="147">
        <v>1168</v>
      </c>
      <c r="M13" s="63" t="s">
        <v>34</v>
      </c>
      <c r="N13" s="61">
        <v>5</v>
      </c>
      <c r="O13" s="65" t="s">
        <v>35</v>
      </c>
      <c r="P13" s="66"/>
      <c r="Q13" s="58">
        <f t="shared" si="0"/>
        <v>2174</v>
      </c>
      <c r="R13" s="63" t="s">
        <v>34</v>
      </c>
      <c r="S13" s="71">
        <f t="shared" si="1"/>
        <v>6</v>
      </c>
      <c r="T13" s="65" t="s">
        <v>35</v>
      </c>
    </row>
    <row r="14" spans="2:20" ht="21.75" customHeight="1">
      <c r="B14" s="179"/>
      <c r="C14" s="56" t="s">
        <v>42</v>
      </c>
      <c r="D14" s="58">
        <v>296</v>
      </c>
      <c r="E14" s="66" t="s">
        <v>34</v>
      </c>
      <c r="F14" s="157">
        <v>0</v>
      </c>
      <c r="G14" s="65" t="s">
        <v>35</v>
      </c>
      <c r="H14" s="61">
        <v>381</v>
      </c>
      <c r="I14" s="66" t="s">
        <v>34</v>
      </c>
      <c r="J14" s="61">
        <v>0</v>
      </c>
      <c r="K14" s="65" t="s">
        <v>35</v>
      </c>
      <c r="L14" s="147">
        <v>459</v>
      </c>
      <c r="M14" s="63" t="s">
        <v>34</v>
      </c>
      <c r="N14" s="61">
        <v>1</v>
      </c>
      <c r="O14" s="65" t="s">
        <v>35</v>
      </c>
      <c r="P14" s="66"/>
      <c r="Q14" s="58">
        <f t="shared" si="0"/>
        <v>840</v>
      </c>
      <c r="R14" s="63" t="s">
        <v>34</v>
      </c>
      <c r="S14" s="71">
        <f t="shared" si="1"/>
        <v>1</v>
      </c>
      <c r="T14" s="65" t="s">
        <v>35</v>
      </c>
    </row>
    <row r="15" spans="2:20" ht="21.75" customHeight="1">
      <c r="B15" s="179"/>
      <c r="C15" s="56" t="s">
        <v>43</v>
      </c>
      <c r="D15" s="58">
        <v>78</v>
      </c>
      <c r="E15" s="66" t="s">
        <v>34</v>
      </c>
      <c r="F15" s="157">
        <v>0</v>
      </c>
      <c r="G15" s="65" t="s">
        <v>35</v>
      </c>
      <c r="H15" s="61">
        <v>84</v>
      </c>
      <c r="I15" s="66" t="s">
        <v>34</v>
      </c>
      <c r="J15" s="61">
        <v>0</v>
      </c>
      <c r="K15" s="65" t="s">
        <v>35</v>
      </c>
      <c r="L15" s="147">
        <v>104</v>
      </c>
      <c r="M15" s="63" t="s">
        <v>34</v>
      </c>
      <c r="N15" s="61">
        <v>0</v>
      </c>
      <c r="O15" s="65" t="s">
        <v>35</v>
      </c>
      <c r="P15" s="66"/>
      <c r="Q15" s="58">
        <f t="shared" si="0"/>
        <v>188</v>
      </c>
      <c r="R15" s="63" t="s">
        <v>34</v>
      </c>
      <c r="S15" s="71">
        <f t="shared" si="1"/>
        <v>0</v>
      </c>
      <c r="T15" s="65" t="s">
        <v>35</v>
      </c>
    </row>
    <row r="16" spans="2:20" ht="21.75" customHeight="1">
      <c r="B16" s="179"/>
      <c r="C16" s="56" t="s">
        <v>44</v>
      </c>
      <c r="D16" s="58">
        <v>4</v>
      </c>
      <c r="E16" s="66" t="s">
        <v>34</v>
      </c>
      <c r="F16" s="157">
        <v>0</v>
      </c>
      <c r="G16" s="65" t="s">
        <v>35</v>
      </c>
      <c r="H16" s="61">
        <v>2</v>
      </c>
      <c r="I16" s="66" t="s">
        <v>34</v>
      </c>
      <c r="J16" s="61">
        <v>0</v>
      </c>
      <c r="K16" s="65" t="s">
        <v>35</v>
      </c>
      <c r="L16" s="147">
        <v>4</v>
      </c>
      <c r="M16" s="63" t="s">
        <v>34</v>
      </c>
      <c r="N16" s="61">
        <v>0</v>
      </c>
      <c r="O16" s="65" t="s">
        <v>35</v>
      </c>
      <c r="P16" s="66"/>
      <c r="Q16" s="58">
        <f t="shared" si="0"/>
        <v>6</v>
      </c>
      <c r="R16" s="63" t="s">
        <v>34</v>
      </c>
      <c r="S16" s="71">
        <f t="shared" si="1"/>
        <v>0</v>
      </c>
      <c r="T16" s="65" t="s">
        <v>35</v>
      </c>
    </row>
    <row r="17" spans="2:20" ht="21.75" customHeight="1">
      <c r="B17" s="179"/>
      <c r="C17" s="56" t="s">
        <v>11</v>
      </c>
      <c r="D17" s="58">
        <v>488</v>
      </c>
      <c r="E17" s="66" t="s">
        <v>34</v>
      </c>
      <c r="F17" s="157">
        <v>0</v>
      </c>
      <c r="G17" s="65" t="s">
        <v>35</v>
      </c>
      <c r="H17" s="61">
        <v>496</v>
      </c>
      <c r="I17" s="66" t="s">
        <v>34</v>
      </c>
      <c r="J17" s="61">
        <v>0</v>
      </c>
      <c r="K17" s="65" t="s">
        <v>35</v>
      </c>
      <c r="L17" s="147">
        <v>448</v>
      </c>
      <c r="M17" s="63" t="s">
        <v>34</v>
      </c>
      <c r="N17" s="61">
        <v>0</v>
      </c>
      <c r="O17" s="65" t="s">
        <v>35</v>
      </c>
      <c r="P17" s="66"/>
      <c r="Q17" s="71">
        <f t="shared" si="0"/>
        <v>944</v>
      </c>
      <c r="R17" s="63" t="s">
        <v>34</v>
      </c>
      <c r="S17" s="71">
        <f t="shared" si="1"/>
        <v>0</v>
      </c>
      <c r="T17" s="65" t="s">
        <v>35</v>
      </c>
    </row>
    <row r="18" spans="2:20" ht="21.75" customHeight="1">
      <c r="B18" s="180"/>
      <c r="C18" s="100" t="s">
        <v>45</v>
      </c>
      <c r="D18" s="130">
        <f>SUM(D5:D6,D9:D10,D12:D17)</f>
        <v>18570</v>
      </c>
      <c r="E18" s="131" t="s">
        <v>34</v>
      </c>
      <c r="F18" s="114">
        <f>SUM(F5:F6,F9:F10,F12:F17)</f>
        <v>141</v>
      </c>
      <c r="G18" s="132" t="s">
        <v>35</v>
      </c>
      <c r="H18" s="130">
        <f>SUM(H5:H6,H9:H10,H12:H17)</f>
        <v>18617</v>
      </c>
      <c r="I18" s="131" t="s">
        <v>34</v>
      </c>
      <c r="J18" s="114">
        <f>SUM(J5:J6,J9:J10,J12:J17)</f>
        <v>74</v>
      </c>
      <c r="K18" s="132" t="s">
        <v>35</v>
      </c>
      <c r="L18" s="130">
        <f>SUM(L5:L6,L9:L10,L12:L17)</f>
        <v>22013</v>
      </c>
      <c r="M18" s="144" t="s">
        <v>34</v>
      </c>
      <c r="N18" s="114">
        <f>SUM(N5:N6,N9:N10,N12:N17)</f>
        <v>163</v>
      </c>
      <c r="O18" s="132" t="s">
        <v>35</v>
      </c>
      <c r="P18" s="131"/>
      <c r="Q18" s="114">
        <f t="shared" si="0"/>
        <v>40630</v>
      </c>
      <c r="R18" s="144" t="s">
        <v>34</v>
      </c>
      <c r="S18" s="114">
        <f t="shared" si="1"/>
        <v>237</v>
      </c>
      <c r="T18" s="132" t="s">
        <v>35</v>
      </c>
    </row>
    <row r="19" spans="2:20" ht="21.75" customHeight="1">
      <c r="B19" s="178" t="s">
        <v>93</v>
      </c>
      <c r="C19" s="49" t="s">
        <v>46</v>
      </c>
      <c r="D19" s="71">
        <v>459</v>
      </c>
      <c r="E19" s="128" t="s">
        <v>34</v>
      </c>
      <c r="F19" s="158">
        <v>15</v>
      </c>
      <c r="G19" s="129" t="s">
        <v>35</v>
      </c>
      <c r="H19" s="81">
        <v>448</v>
      </c>
      <c r="I19" s="128" t="s">
        <v>34</v>
      </c>
      <c r="J19" s="81">
        <v>15</v>
      </c>
      <c r="K19" s="129" t="s">
        <v>35</v>
      </c>
      <c r="L19" s="149">
        <v>522</v>
      </c>
      <c r="M19" s="143" t="s">
        <v>34</v>
      </c>
      <c r="N19" s="81">
        <v>1</v>
      </c>
      <c r="O19" s="129" t="s">
        <v>35</v>
      </c>
      <c r="P19" s="128"/>
      <c r="Q19" s="71">
        <f t="shared" si="0"/>
        <v>970</v>
      </c>
      <c r="R19" s="143" t="s">
        <v>34</v>
      </c>
      <c r="S19" s="71">
        <f t="shared" si="1"/>
        <v>16</v>
      </c>
      <c r="T19" s="129" t="s">
        <v>35</v>
      </c>
    </row>
    <row r="20" spans="2:20" ht="21.75" customHeight="1">
      <c r="B20" s="180"/>
      <c r="C20" s="100" t="s">
        <v>12</v>
      </c>
      <c r="D20" s="134">
        <f>SUM(D19)</f>
        <v>459</v>
      </c>
      <c r="E20" s="131" t="s">
        <v>34</v>
      </c>
      <c r="F20" s="159">
        <f>SUM(F19)</f>
        <v>15</v>
      </c>
      <c r="G20" s="132" t="s">
        <v>35</v>
      </c>
      <c r="H20" s="117">
        <f>SUM(H19)</f>
        <v>448</v>
      </c>
      <c r="I20" s="131" t="s">
        <v>34</v>
      </c>
      <c r="J20" s="133">
        <f>SUM(J19)</f>
        <v>15</v>
      </c>
      <c r="K20" s="132" t="s">
        <v>35</v>
      </c>
      <c r="L20" s="150">
        <f>SUM(L19)</f>
        <v>522</v>
      </c>
      <c r="M20" s="144" t="s">
        <v>34</v>
      </c>
      <c r="N20" s="133">
        <f>SUM(N19)</f>
        <v>1</v>
      </c>
      <c r="O20" s="132" t="s">
        <v>35</v>
      </c>
      <c r="P20" s="131"/>
      <c r="Q20" s="133">
        <f t="shared" si="0"/>
        <v>970</v>
      </c>
      <c r="R20" s="144" t="s">
        <v>34</v>
      </c>
      <c r="S20" s="133">
        <f t="shared" si="1"/>
        <v>16</v>
      </c>
      <c r="T20" s="132" t="s">
        <v>35</v>
      </c>
    </row>
    <row r="21" spans="2:20" ht="21.75" customHeight="1">
      <c r="B21" s="181" t="s">
        <v>94</v>
      </c>
      <c r="C21" s="49" t="s">
        <v>47</v>
      </c>
      <c r="D21" s="71">
        <v>504</v>
      </c>
      <c r="E21" s="128" t="s">
        <v>34</v>
      </c>
      <c r="F21" s="158">
        <v>13</v>
      </c>
      <c r="G21" s="129" t="s">
        <v>35</v>
      </c>
      <c r="H21" s="81">
        <v>492</v>
      </c>
      <c r="I21" s="128" t="s">
        <v>34</v>
      </c>
      <c r="J21" s="81">
        <v>2</v>
      </c>
      <c r="K21" s="129" t="s">
        <v>35</v>
      </c>
      <c r="L21" s="149">
        <v>617</v>
      </c>
      <c r="M21" s="143" t="s">
        <v>34</v>
      </c>
      <c r="N21" s="81">
        <v>14</v>
      </c>
      <c r="O21" s="129" t="s">
        <v>35</v>
      </c>
      <c r="P21" s="128"/>
      <c r="Q21" s="164">
        <f t="shared" si="0"/>
        <v>1109</v>
      </c>
      <c r="R21" s="143" t="s">
        <v>34</v>
      </c>
      <c r="S21" s="71">
        <f t="shared" si="1"/>
        <v>16</v>
      </c>
      <c r="T21" s="129" t="s">
        <v>35</v>
      </c>
    </row>
    <row r="22" spans="2:20" ht="21.75" customHeight="1">
      <c r="B22" s="182"/>
      <c r="C22" s="78" t="s">
        <v>48</v>
      </c>
      <c r="D22" s="71">
        <v>865</v>
      </c>
      <c r="E22" s="66" t="s">
        <v>34</v>
      </c>
      <c r="F22" s="158">
        <v>21</v>
      </c>
      <c r="G22" s="65" t="s">
        <v>35</v>
      </c>
      <c r="H22" s="81">
        <v>888</v>
      </c>
      <c r="I22" s="66" t="s">
        <v>34</v>
      </c>
      <c r="J22" s="81">
        <v>5</v>
      </c>
      <c r="K22" s="65" t="s">
        <v>35</v>
      </c>
      <c r="L22" s="149">
        <v>1053</v>
      </c>
      <c r="M22" s="63" t="s">
        <v>34</v>
      </c>
      <c r="N22" s="81">
        <v>26</v>
      </c>
      <c r="O22" s="65" t="s">
        <v>35</v>
      </c>
      <c r="P22" s="128"/>
      <c r="Q22" s="58">
        <f t="shared" si="0"/>
        <v>1941</v>
      </c>
      <c r="R22" s="63" t="s">
        <v>34</v>
      </c>
      <c r="S22" s="71">
        <f t="shared" si="1"/>
        <v>31</v>
      </c>
      <c r="T22" s="65" t="s">
        <v>35</v>
      </c>
    </row>
    <row r="23" spans="2:20" ht="21.75" customHeight="1">
      <c r="B23" s="183"/>
      <c r="C23" s="110" t="s">
        <v>45</v>
      </c>
      <c r="D23" s="134">
        <f>SUM(D21:D22)</f>
        <v>1369</v>
      </c>
      <c r="E23" s="131" t="s">
        <v>34</v>
      </c>
      <c r="F23" s="159">
        <f>SUM(F21:F22)</f>
        <v>34</v>
      </c>
      <c r="G23" s="132" t="s">
        <v>35</v>
      </c>
      <c r="H23" s="114">
        <f>SUM(H21:H22)</f>
        <v>1380</v>
      </c>
      <c r="I23" s="131" t="s">
        <v>34</v>
      </c>
      <c r="J23" s="114">
        <f>SUM(J21:J22)</f>
        <v>7</v>
      </c>
      <c r="K23" s="132" t="s">
        <v>35</v>
      </c>
      <c r="L23" s="130">
        <f>SUM(L21:L22)</f>
        <v>1670</v>
      </c>
      <c r="M23" s="144" t="s">
        <v>34</v>
      </c>
      <c r="N23" s="114">
        <f>SUM(N21:N22)</f>
        <v>40</v>
      </c>
      <c r="O23" s="132" t="s">
        <v>35</v>
      </c>
      <c r="P23" s="131"/>
      <c r="Q23" s="106">
        <f t="shared" si="0"/>
        <v>3050</v>
      </c>
      <c r="R23" s="144" t="s">
        <v>34</v>
      </c>
      <c r="S23" s="133">
        <f t="shared" si="1"/>
        <v>47</v>
      </c>
      <c r="T23" s="132" t="s">
        <v>35</v>
      </c>
    </row>
    <row r="24" spans="2:20" ht="21.75" customHeight="1">
      <c r="B24" s="181" t="s">
        <v>95</v>
      </c>
      <c r="C24" s="49" t="s">
        <v>49</v>
      </c>
      <c r="D24" s="71">
        <v>479</v>
      </c>
      <c r="E24" s="128" t="s">
        <v>34</v>
      </c>
      <c r="F24" s="158">
        <v>1</v>
      </c>
      <c r="G24" s="129" t="s">
        <v>35</v>
      </c>
      <c r="H24" s="81">
        <v>484</v>
      </c>
      <c r="I24" s="128" t="s">
        <v>34</v>
      </c>
      <c r="J24" s="81">
        <v>1</v>
      </c>
      <c r="K24" s="129" t="s">
        <v>35</v>
      </c>
      <c r="L24" s="149">
        <v>565</v>
      </c>
      <c r="M24" s="143" t="s">
        <v>34</v>
      </c>
      <c r="N24" s="81">
        <v>1</v>
      </c>
      <c r="O24" s="129" t="s">
        <v>35</v>
      </c>
      <c r="P24" s="128"/>
      <c r="Q24" s="71">
        <f t="shared" si="0"/>
        <v>1049</v>
      </c>
      <c r="R24" s="143" t="s">
        <v>34</v>
      </c>
      <c r="S24" s="164">
        <f t="shared" si="1"/>
        <v>2</v>
      </c>
      <c r="T24" s="129" t="s">
        <v>35</v>
      </c>
    </row>
    <row r="25" spans="2:20" ht="21.75" customHeight="1">
      <c r="B25" s="182"/>
      <c r="C25" s="56" t="s">
        <v>50</v>
      </c>
      <c r="D25" s="58">
        <v>303</v>
      </c>
      <c r="E25" s="66" t="s">
        <v>34</v>
      </c>
      <c r="F25" s="157">
        <v>0</v>
      </c>
      <c r="G25" s="65" t="s">
        <v>35</v>
      </c>
      <c r="H25" s="61">
        <v>329</v>
      </c>
      <c r="I25" s="66" t="s">
        <v>34</v>
      </c>
      <c r="J25" s="61">
        <v>0</v>
      </c>
      <c r="K25" s="65" t="s">
        <v>35</v>
      </c>
      <c r="L25" s="147">
        <v>342</v>
      </c>
      <c r="M25" s="63" t="s">
        <v>34</v>
      </c>
      <c r="N25" s="61">
        <v>0</v>
      </c>
      <c r="O25" s="65" t="s">
        <v>35</v>
      </c>
      <c r="P25" s="66"/>
      <c r="Q25" s="58">
        <f t="shared" si="0"/>
        <v>671</v>
      </c>
      <c r="R25" s="63" t="s">
        <v>34</v>
      </c>
      <c r="S25" s="58">
        <f t="shared" si="1"/>
        <v>0</v>
      </c>
      <c r="T25" s="65" t="s">
        <v>35</v>
      </c>
    </row>
    <row r="26" spans="2:20" ht="21.75" customHeight="1">
      <c r="B26" s="183"/>
      <c r="C26" s="110" t="s">
        <v>45</v>
      </c>
      <c r="D26" s="134">
        <f>SUM(D24:D25)</f>
        <v>782</v>
      </c>
      <c r="E26" s="131" t="s">
        <v>34</v>
      </c>
      <c r="F26" s="159">
        <f>SUM(F24:F25)</f>
        <v>1</v>
      </c>
      <c r="G26" s="132" t="s">
        <v>35</v>
      </c>
      <c r="H26" s="114">
        <f>SUM(H24:H25)</f>
        <v>813</v>
      </c>
      <c r="I26" s="131" t="s">
        <v>34</v>
      </c>
      <c r="J26" s="114">
        <f>SUM(J24:J25)</f>
        <v>1</v>
      </c>
      <c r="K26" s="132" t="s">
        <v>35</v>
      </c>
      <c r="L26" s="130">
        <f>SUM(L24:L25)</f>
        <v>907</v>
      </c>
      <c r="M26" s="144" t="s">
        <v>34</v>
      </c>
      <c r="N26" s="114">
        <f>SUM(N24:N25)</f>
        <v>1</v>
      </c>
      <c r="O26" s="132" t="s">
        <v>35</v>
      </c>
      <c r="P26" s="131"/>
      <c r="Q26" s="133">
        <f t="shared" si="0"/>
        <v>1720</v>
      </c>
      <c r="R26" s="144" t="s">
        <v>34</v>
      </c>
      <c r="S26" s="106">
        <f t="shared" si="1"/>
        <v>2</v>
      </c>
      <c r="T26" s="132" t="s">
        <v>35</v>
      </c>
    </row>
    <row r="27" spans="2:20" ht="21.75" customHeight="1">
      <c r="B27" s="181" t="s">
        <v>96</v>
      </c>
      <c r="C27" s="49" t="s">
        <v>51</v>
      </c>
      <c r="D27" s="71">
        <v>1149</v>
      </c>
      <c r="E27" s="128" t="s">
        <v>34</v>
      </c>
      <c r="F27" s="81">
        <v>12</v>
      </c>
      <c r="G27" s="129" t="s">
        <v>35</v>
      </c>
      <c r="H27" s="81">
        <v>1117</v>
      </c>
      <c r="I27" s="128" t="s">
        <v>34</v>
      </c>
      <c r="J27" s="81">
        <v>6</v>
      </c>
      <c r="K27" s="129" t="s">
        <v>35</v>
      </c>
      <c r="L27" s="149">
        <v>1306</v>
      </c>
      <c r="M27" s="143" t="s">
        <v>34</v>
      </c>
      <c r="N27" s="81">
        <v>6</v>
      </c>
      <c r="O27" s="129" t="s">
        <v>35</v>
      </c>
      <c r="P27" s="128"/>
      <c r="Q27" s="71">
        <f t="shared" si="0"/>
        <v>2423</v>
      </c>
      <c r="R27" s="143" t="s">
        <v>34</v>
      </c>
      <c r="S27" s="164">
        <f t="shared" si="1"/>
        <v>12</v>
      </c>
      <c r="T27" s="129" t="s">
        <v>35</v>
      </c>
    </row>
    <row r="28" spans="2:20" ht="21.75" customHeight="1">
      <c r="B28" s="182"/>
      <c r="C28" s="56" t="s">
        <v>52</v>
      </c>
      <c r="D28" s="58">
        <v>287</v>
      </c>
      <c r="E28" s="66" t="s">
        <v>34</v>
      </c>
      <c r="F28" s="157">
        <v>0</v>
      </c>
      <c r="G28" s="65" t="s">
        <v>35</v>
      </c>
      <c r="H28" s="61">
        <v>299</v>
      </c>
      <c r="I28" s="66" t="s">
        <v>34</v>
      </c>
      <c r="J28" s="61">
        <v>0</v>
      </c>
      <c r="K28" s="65" t="s">
        <v>35</v>
      </c>
      <c r="L28" s="147">
        <v>331</v>
      </c>
      <c r="M28" s="63" t="s">
        <v>34</v>
      </c>
      <c r="N28" s="61">
        <v>1</v>
      </c>
      <c r="O28" s="65" t="s">
        <v>35</v>
      </c>
      <c r="P28" s="66"/>
      <c r="Q28" s="58">
        <f t="shared" si="0"/>
        <v>630</v>
      </c>
      <c r="R28" s="63" t="s">
        <v>34</v>
      </c>
      <c r="S28" s="58">
        <f t="shared" si="1"/>
        <v>1</v>
      </c>
      <c r="T28" s="65" t="s">
        <v>35</v>
      </c>
    </row>
    <row r="29" spans="2:20" ht="21.75" customHeight="1">
      <c r="B29" s="183"/>
      <c r="C29" s="110" t="s">
        <v>45</v>
      </c>
      <c r="D29" s="134">
        <f>SUM(D27:D28)</f>
        <v>1436</v>
      </c>
      <c r="E29" s="131" t="s">
        <v>34</v>
      </c>
      <c r="F29" s="159">
        <f>SUM(F27:F28)</f>
        <v>12</v>
      </c>
      <c r="G29" s="132" t="s">
        <v>35</v>
      </c>
      <c r="H29" s="114">
        <f>SUM(H27:H28)</f>
        <v>1416</v>
      </c>
      <c r="I29" s="131" t="s">
        <v>34</v>
      </c>
      <c r="J29" s="114">
        <f>SUM(J27:J28)</f>
        <v>6</v>
      </c>
      <c r="K29" s="132" t="s">
        <v>35</v>
      </c>
      <c r="L29" s="130">
        <f>SUM(L27:L28)</f>
        <v>1637</v>
      </c>
      <c r="M29" s="144" t="s">
        <v>34</v>
      </c>
      <c r="N29" s="114">
        <f>SUM(N27:N28)</f>
        <v>7</v>
      </c>
      <c r="O29" s="132" t="s">
        <v>35</v>
      </c>
      <c r="P29" s="131"/>
      <c r="Q29" s="133">
        <f t="shared" si="0"/>
        <v>3053</v>
      </c>
      <c r="R29" s="144" t="s">
        <v>34</v>
      </c>
      <c r="S29" s="106">
        <f t="shared" si="1"/>
        <v>13</v>
      </c>
      <c r="T29" s="132" t="s">
        <v>35</v>
      </c>
    </row>
    <row r="30" spans="2:20" ht="21.75" customHeight="1">
      <c r="B30" s="181" t="s">
        <v>97</v>
      </c>
      <c r="C30" s="49" t="s">
        <v>53</v>
      </c>
      <c r="D30" s="71">
        <v>470</v>
      </c>
      <c r="E30" s="128" t="s">
        <v>34</v>
      </c>
      <c r="F30" s="158">
        <v>0</v>
      </c>
      <c r="G30" s="129" t="s">
        <v>35</v>
      </c>
      <c r="H30" s="81">
        <v>487</v>
      </c>
      <c r="I30" s="128" t="s">
        <v>34</v>
      </c>
      <c r="J30" s="81">
        <v>0</v>
      </c>
      <c r="K30" s="129" t="s">
        <v>35</v>
      </c>
      <c r="L30" s="149">
        <v>603</v>
      </c>
      <c r="M30" s="143" t="s">
        <v>34</v>
      </c>
      <c r="N30" s="81">
        <v>1</v>
      </c>
      <c r="O30" s="129" t="s">
        <v>35</v>
      </c>
      <c r="P30" s="128"/>
      <c r="Q30" s="71">
        <f t="shared" si="0"/>
        <v>1090</v>
      </c>
      <c r="R30" s="143" t="s">
        <v>34</v>
      </c>
      <c r="S30" s="164">
        <f t="shared" si="1"/>
        <v>1</v>
      </c>
      <c r="T30" s="129" t="s">
        <v>35</v>
      </c>
    </row>
    <row r="31" spans="2:20" ht="21.75" customHeight="1">
      <c r="B31" s="182"/>
      <c r="C31" s="56" t="s">
        <v>54</v>
      </c>
      <c r="D31" s="58">
        <v>316</v>
      </c>
      <c r="E31" s="66" t="s">
        <v>34</v>
      </c>
      <c r="F31" s="157">
        <v>0</v>
      </c>
      <c r="G31" s="65" t="s">
        <v>35</v>
      </c>
      <c r="H31" s="61">
        <v>350</v>
      </c>
      <c r="I31" s="66" t="s">
        <v>34</v>
      </c>
      <c r="J31" s="61">
        <v>0</v>
      </c>
      <c r="K31" s="65" t="s">
        <v>35</v>
      </c>
      <c r="L31" s="147">
        <v>406</v>
      </c>
      <c r="M31" s="63" t="s">
        <v>34</v>
      </c>
      <c r="N31" s="61">
        <v>0</v>
      </c>
      <c r="O31" s="65" t="s">
        <v>35</v>
      </c>
      <c r="P31" s="66"/>
      <c r="Q31" s="58">
        <f t="shared" si="0"/>
        <v>756</v>
      </c>
      <c r="R31" s="63" t="s">
        <v>34</v>
      </c>
      <c r="S31" s="58">
        <f t="shared" si="1"/>
        <v>0</v>
      </c>
      <c r="T31" s="65" t="s">
        <v>35</v>
      </c>
    </row>
    <row r="32" spans="2:20" ht="21.75" customHeight="1">
      <c r="B32" s="183"/>
      <c r="C32" s="110" t="s">
        <v>45</v>
      </c>
      <c r="D32" s="134">
        <f>SUM(D30:D31)</f>
        <v>786</v>
      </c>
      <c r="E32" s="131" t="s">
        <v>34</v>
      </c>
      <c r="F32" s="159">
        <f>SUM(F30:F31)</f>
        <v>0</v>
      </c>
      <c r="G32" s="132" t="s">
        <v>35</v>
      </c>
      <c r="H32" s="117">
        <f>SUM(H30:H31)</f>
        <v>837</v>
      </c>
      <c r="I32" s="131" t="s">
        <v>34</v>
      </c>
      <c r="J32" s="114">
        <f>SUM(J30:J31)</f>
        <v>0</v>
      </c>
      <c r="K32" s="132" t="s">
        <v>35</v>
      </c>
      <c r="L32" s="130">
        <f>SUM(L30:L31)</f>
        <v>1009</v>
      </c>
      <c r="M32" s="144" t="s">
        <v>34</v>
      </c>
      <c r="N32" s="114">
        <f>SUM(N30:N31)</f>
        <v>1</v>
      </c>
      <c r="O32" s="132" t="s">
        <v>35</v>
      </c>
      <c r="P32" s="131"/>
      <c r="Q32" s="133">
        <f t="shared" si="0"/>
        <v>1846</v>
      </c>
      <c r="R32" s="144" t="s">
        <v>34</v>
      </c>
      <c r="S32" s="106">
        <f t="shared" si="1"/>
        <v>1</v>
      </c>
      <c r="T32" s="132" t="s">
        <v>35</v>
      </c>
    </row>
    <row r="33" spans="2:20" ht="21.75" customHeight="1">
      <c r="B33" s="179" t="s">
        <v>98</v>
      </c>
      <c r="C33" s="78" t="s">
        <v>55</v>
      </c>
      <c r="D33" s="71">
        <v>465</v>
      </c>
      <c r="E33" s="128" t="s">
        <v>34</v>
      </c>
      <c r="F33" s="158">
        <v>0</v>
      </c>
      <c r="G33" s="129" t="s">
        <v>35</v>
      </c>
      <c r="H33" s="81">
        <v>503</v>
      </c>
      <c r="I33" s="128" t="s">
        <v>34</v>
      </c>
      <c r="J33" s="81">
        <v>0</v>
      </c>
      <c r="K33" s="129" t="s">
        <v>35</v>
      </c>
      <c r="L33" s="149">
        <v>587</v>
      </c>
      <c r="M33" s="143" t="s">
        <v>34</v>
      </c>
      <c r="N33" s="81">
        <v>3</v>
      </c>
      <c r="O33" s="129" t="s">
        <v>35</v>
      </c>
      <c r="P33" s="128"/>
      <c r="Q33" s="71">
        <f t="shared" si="0"/>
        <v>1090</v>
      </c>
      <c r="R33" s="143" t="s">
        <v>34</v>
      </c>
      <c r="S33" s="164">
        <f t="shared" si="1"/>
        <v>3</v>
      </c>
      <c r="T33" s="129" t="s">
        <v>35</v>
      </c>
    </row>
    <row r="34" spans="2:20" ht="21.75" customHeight="1">
      <c r="B34" s="179"/>
      <c r="C34" s="56" t="s">
        <v>56</v>
      </c>
      <c r="D34" s="58">
        <v>410</v>
      </c>
      <c r="E34" s="66" t="s">
        <v>34</v>
      </c>
      <c r="F34" s="157">
        <v>7</v>
      </c>
      <c r="G34" s="65" t="s">
        <v>35</v>
      </c>
      <c r="H34" s="61">
        <v>425</v>
      </c>
      <c r="I34" s="66" t="s">
        <v>34</v>
      </c>
      <c r="J34" s="61">
        <v>1</v>
      </c>
      <c r="K34" s="65" t="s">
        <v>35</v>
      </c>
      <c r="L34" s="147">
        <v>528</v>
      </c>
      <c r="M34" s="63" t="s">
        <v>34</v>
      </c>
      <c r="N34" s="61">
        <v>7</v>
      </c>
      <c r="O34" s="65" t="s">
        <v>35</v>
      </c>
      <c r="P34" s="66"/>
      <c r="Q34" s="58">
        <f t="shared" si="0"/>
        <v>953</v>
      </c>
      <c r="R34" s="63" t="s">
        <v>34</v>
      </c>
      <c r="S34" s="58">
        <f t="shared" si="1"/>
        <v>8</v>
      </c>
      <c r="T34" s="65" t="s">
        <v>35</v>
      </c>
    </row>
    <row r="35" spans="2:20" ht="21.75" customHeight="1" thickBot="1">
      <c r="B35" s="184"/>
      <c r="C35" s="119" t="s">
        <v>45</v>
      </c>
      <c r="D35" s="135">
        <f>SUM(D33:D34)</f>
        <v>875</v>
      </c>
      <c r="E35" s="136" t="s">
        <v>34</v>
      </c>
      <c r="F35" s="160">
        <f>SUM(F33:F34)</f>
        <v>7</v>
      </c>
      <c r="G35" s="137" t="s">
        <v>35</v>
      </c>
      <c r="H35" s="138">
        <f>SUM(H33:H34)</f>
        <v>928</v>
      </c>
      <c r="I35" s="136" t="s">
        <v>34</v>
      </c>
      <c r="J35" s="138">
        <f>SUM(J33:J34)</f>
        <v>1</v>
      </c>
      <c r="K35" s="137" t="s">
        <v>35</v>
      </c>
      <c r="L35" s="151">
        <f>SUM(L33:L34)</f>
        <v>1115</v>
      </c>
      <c r="M35" s="145" t="s">
        <v>34</v>
      </c>
      <c r="N35" s="138">
        <f>SUM(N33:N34)</f>
        <v>10</v>
      </c>
      <c r="O35" s="137" t="s">
        <v>35</v>
      </c>
      <c r="P35" s="136"/>
      <c r="Q35" s="139">
        <f t="shared" si="0"/>
        <v>2043</v>
      </c>
      <c r="R35" s="145" t="s">
        <v>34</v>
      </c>
      <c r="S35" s="121">
        <f>SUM(J35,N35)</f>
        <v>11</v>
      </c>
      <c r="T35" s="137" t="s">
        <v>35</v>
      </c>
    </row>
    <row r="36" spans="2:20" ht="28.5" customHeight="1" thickTop="1">
      <c r="B36" s="185" t="s">
        <v>81</v>
      </c>
      <c r="C36" s="186"/>
      <c r="D36" s="140">
        <f>SUM(D18,D20,D23,D26,D29,D32,D35)</f>
        <v>24277</v>
      </c>
      <c r="E36" s="128" t="s">
        <v>34</v>
      </c>
      <c r="F36" s="102">
        <f>SUM(F18,F20,F23,F26,F29,F32,F35)</f>
        <v>210</v>
      </c>
      <c r="G36" s="129" t="s">
        <v>35</v>
      </c>
      <c r="H36" s="153">
        <f>SUM(H35,H32,H29,H26,H23,H20,H18)</f>
        <v>24439</v>
      </c>
      <c r="I36" s="154" t="s">
        <v>34</v>
      </c>
      <c r="J36" s="102">
        <f>SUM(J35,J32,J29,J26,J23,J20,J18)</f>
        <v>104</v>
      </c>
      <c r="K36" s="155" t="s">
        <v>35</v>
      </c>
      <c r="L36" s="153">
        <f>SUM(L18,L20,L23,L26,L29,L32,L35)</f>
        <v>28873</v>
      </c>
      <c r="M36" s="156" t="s">
        <v>34</v>
      </c>
      <c r="N36" s="102">
        <f>SUM(N35,N32,N29,N26,N23,N20,N18)</f>
        <v>223</v>
      </c>
      <c r="O36" s="155" t="s">
        <v>35</v>
      </c>
      <c r="P36" s="154"/>
      <c r="Q36" s="165">
        <f t="shared" si="0"/>
        <v>53312</v>
      </c>
      <c r="R36" s="156" t="s">
        <v>34</v>
      </c>
      <c r="S36" s="161">
        <f>SUM(J36,N36)</f>
        <v>327</v>
      </c>
      <c r="T36" s="141" t="s">
        <v>35</v>
      </c>
    </row>
    <row r="37" spans="2:20" ht="20.25" customHeight="1">
      <c r="B37" s="99" t="s">
        <v>109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27"/>
      <c r="R37" s="99"/>
      <c r="S37" s="99"/>
      <c r="T37" s="99"/>
    </row>
    <row r="38" spans="2:19" ht="20.25" customHeight="1">
      <c r="B38" s="127" t="s">
        <v>99</v>
      </c>
      <c r="C38" s="127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2:20" ht="19.5" customHeight="1">
      <c r="B39" s="187" t="s">
        <v>110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</row>
    <row r="40" spans="2:19" ht="18.75" customHeight="1">
      <c r="B40" s="142" t="s">
        <v>108</v>
      </c>
      <c r="C40" s="14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2:19" ht="18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9" ht="18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9" ht="18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19" ht="18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2:19" ht="18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2:19" ht="18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2:19" ht="18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2:19" ht="18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2:19" ht="18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ht="18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ht="18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ht="18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ht="34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ht="34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ht="34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ht="34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ht="34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ht="34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ht="34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ht="34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ht="34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ht="34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ht="34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ht="34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ht="34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ht="34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ht="34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ht="34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ht="34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ht="34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ht="34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ht="34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ht="34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ht="34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ht="34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ht="34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ht="34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ht="34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ht="34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ht="34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ht="34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2:19" ht="34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ht="34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ht="34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ht="34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9" ht="34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9" ht="34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ht="34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ht="34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</sheetData>
  <sheetProtection/>
  <mergeCells count="17">
    <mergeCell ref="B1:T1"/>
    <mergeCell ref="M2:S2"/>
    <mergeCell ref="J3:T3"/>
    <mergeCell ref="B4:C4"/>
    <mergeCell ref="D4:G4"/>
    <mergeCell ref="H4:K4"/>
    <mergeCell ref="L4:O4"/>
    <mergeCell ref="P4:T4"/>
    <mergeCell ref="B33:B35"/>
    <mergeCell ref="B36:C36"/>
    <mergeCell ref="B39:T39"/>
    <mergeCell ref="B5:B18"/>
    <mergeCell ref="B19:B20"/>
    <mergeCell ref="B21:B23"/>
    <mergeCell ref="B24:B26"/>
    <mergeCell ref="B27:B29"/>
    <mergeCell ref="B30:B32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2.50390625" style="0" customWidth="1"/>
    <col min="2" max="3" width="11.625" style="9" customWidth="1"/>
    <col min="4" max="4" width="11.625" style="0" customWidth="1"/>
    <col min="5" max="7" width="11.625" style="9" customWidth="1"/>
    <col min="8" max="8" width="11.625" style="0" customWidth="1"/>
    <col min="9" max="9" width="3.50390625" style="0" customWidth="1"/>
    <col min="10" max="10" width="13.625" style="0" customWidth="1"/>
    <col min="11" max="12" width="9.375" style="9" customWidth="1"/>
    <col min="13" max="13" width="9.375" style="10" customWidth="1"/>
    <col min="14" max="14" width="8.625" style="0" customWidth="1"/>
  </cols>
  <sheetData>
    <row r="1" spans="1:14" s="5" customFormat="1" ht="21" customHeight="1">
      <c r="A1" s="2"/>
      <c r="B1" s="170" t="s">
        <v>14</v>
      </c>
      <c r="C1" s="170"/>
      <c r="D1" s="170"/>
      <c r="E1" s="170"/>
      <c r="F1" s="170"/>
      <c r="G1" s="170"/>
      <c r="H1" s="170"/>
      <c r="I1" s="11"/>
      <c r="J1" s="2"/>
      <c r="K1" s="12"/>
      <c r="L1" s="12"/>
      <c r="M1" s="13"/>
      <c r="N1" s="2"/>
    </row>
    <row r="2" spans="1:14" s="5" customFormat="1" ht="11.25" customHeight="1">
      <c r="A2" s="2"/>
      <c r="B2" s="171"/>
      <c r="C2" s="171"/>
      <c r="D2" s="171"/>
      <c r="E2" s="171"/>
      <c r="F2" s="171"/>
      <c r="G2" s="171"/>
      <c r="H2" s="171"/>
      <c r="I2" s="14"/>
      <c r="J2" s="2"/>
      <c r="K2" s="12"/>
      <c r="L2" s="12"/>
      <c r="M2" s="13"/>
      <c r="N2" s="2"/>
    </row>
    <row r="3" spans="1:14" s="5" customFormat="1" ht="22.5" customHeight="1">
      <c r="A3" s="15"/>
      <c r="B3" s="171" t="s">
        <v>13</v>
      </c>
      <c r="C3" s="171"/>
      <c r="D3" s="171"/>
      <c r="E3" s="171"/>
      <c r="F3" s="171"/>
      <c r="G3" s="171"/>
      <c r="H3" s="171"/>
      <c r="I3" s="14"/>
      <c r="J3" s="92" t="s">
        <v>15</v>
      </c>
      <c r="K3" s="93" t="s">
        <v>16</v>
      </c>
      <c r="L3" s="93" t="s">
        <v>17</v>
      </c>
      <c r="M3" s="94" t="s">
        <v>18</v>
      </c>
      <c r="N3" s="2"/>
    </row>
    <row r="4" spans="1:14" s="5" customFormat="1" ht="22.5" customHeight="1">
      <c r="A4" s="16"/>
      <c r="B4" s="171" t="s">
        <v>119</v>
      </c>
      <c r="C4" s="171"/>
      <c r="D4" s="171"/>
      <c r="E4" s="171"/>
      <c r="F4" s="171"/>
      <c r="G4" s="171"/>
      <c r="H4" s="171"/>
      <c r="I4" s="16"/>
      <c r="J4" s="92" t="s">
        <v>65</v>
      </c>
      <c r="K4" s="95">
        <v>0</v>
      </c>
      <c r="L4" s="95">
        <v>0</v>
      </c>
      <c r="M4" s="96">
        <f>SUM(K4+L4)</f>
        <v>0</v>
      </c>
      <c r="N4" s="2"/>
    </row>
    <row r="5" spans="1:14" s="5" customFormat="1" ht="22.5" customHeight="1">
      <c r="A5" s="16"/>
      <c r="B5" s="17"/>
      <c r="C5" s="166" t="s">
        <v>19</v>
      </c>
      <c r="D5" s="166"/>
      <c r="E5" s="172" t="s">
        <v>20</v>
      </c>
      <c r="F5" s="172"/>
      <c r="G5" s="166" t="s">
        <v>21</v>
      </c>
      <c r="H5" s="166"/>
      <c r="I5" s="18"/>
      <c r="J5" s="98" t="s">
        <v>22</v>
      </c>
      <c r="K5" s="95">
        <v>3</v>
      </c>
      <c r="L5" s="95">
        <v>34</v>
      </c>
      <c r="M5" s="96">
        <f aca="true" t="shared" si="0" ref="M5:M21">SUM(K5+L5)</f>
        <v>37</v>
      </c>
      <c r="N5" s="2"/>
    </row>
    <row r="6" spans="1:14" s="5" customFormat="1" ht="22.5" customHeight="1">
      <c r="A6" s="16"/>
      <c r="B6" s="19" t="s">
        <v>23</v>
      </c>
      <c r="C6" s="167" t="s">
        <v>24</v>
      </c>
      <c r="D6" s="167"/>
      <c r="E6" s="168" t="s">
        <v>25</v>
      </c>
      <c r="F6" s="168"/>
      <c r="G6" s="167" t="s">
        <v>26</v>
      </c>
      <c r="H6" s="167"/>
      <c r="I6" s="18"/>
      <c r="J6" s="98" t="s">
        <v>60</v>
      </c>
      <c r="K6" s="95">
        <v>36</v>
      </c>
      <c r="L6" s="95">
        <v>195</v>
      </c>
      <c r="M6" s="96">
        <f t="shared" si="0"/>
        <v>231</v>
      </c>
      <c r="N6" s="2"/>
    </row>
    <row r="7" spans="1:14" s="5" customFormat="1" ht="22.5" customHeight="1">
      <c r="A7" s="16"/>
      <c r="B7" s="20"/>
      <c r="C7" s="21" t="s">
        <v>57</v>
      </c>
      <c r="D7" s="22" t="s">
        <v>58</v>
      </c>
      <c r="E7" s="21" t="s">
        <v>57</v>
      </c>
      <c r="F7" s="22" t="s">
        <v>58</v>
      </c>
      <c r="G7" s="21" t="s">
        <v>57</v>
      </c>
      <c r="H7" s="22" t="s">
        <v>58</v>
      </c>
      <c r="I7" s="23"/>
      <c r="J7" s="98" t="s">
        <v>61</v>
      </c>
      <c r="K7" s="95">
        <v>199</v>
      </c>
      <c r="L7" s="95">
        <v>691</v>
      </c>
      <c r="M7" s="96">
        <f t="shared" si="0"/>
        <v>890</v>
      </c>
      <c r="N7" s="2"/>
    </row>
    <row r="8" spans="1:14" s="5" customFormat="1" ht="22.5" customHeight="1">
      <c r="A8" s="16"/>
      <c r="B8" s="24" t="s">
        <v>27</v>
      </c>
      <c r="C8" s="25"/>
      <c r="D8" s="26"/>
      <c r="E8" s="25"/>
      <c r="F8" s="25"/>
      <c r="G8" s="25"/>
      <c r="H8" s="26"/>
      <c r="I8" s="27"/>
      <c r="J8" s="98" t="s">
        <v>62</v>
      </c>
      <c r="K8" s="95">
        <v>614</v>
      </c>
      <c r="L8" s="95">
        <v>1451</v>
      </c>
      <c r="M8" s="96">
        <f t="shared" si="0"/>
        <v>2065</v>
      </c>
      <c r="N8" s="2"/>
    </row>
    <row r="9" spans="1:14" s="5" customFormat="1" ht="22.5" customHeight="1">
      <c r="A9" s="16"/>
      <c r="B9" s="28">
        <f>C9+E9+G9</f>
        <v>24439</v>
      </c>
      <c r="C9" s="29">
        <v>2722</v>
      </c>
      <c r="D9" s="89">
        <f>SUM(C9/B9)</f>
        <v>0.11137935267400466</v>
      </c>
      <c r="E9" s="29">
        <v>14282</v>
      </c>
      <c r="F9" s="89">
        <f>SUM(E9/B9)</f>
        <v>0.5843937968001964</v>
      </c>
      <c r="G9" s="29">
        <v>7435</v>
      </c>
      <c r="H9" s="89">
        <f>SUM(G9/B9)</f>
        <v>0.30422685052579895</v>
      </c>
      <c r="I9" s="27"/>
      <c r="J9" s="98" t="s">
        <v>63</v>
      </c>
      <c r="K9" s="95">
        <v>1321</v>
      </c>
      <c r="L9" s="95">
        <v>2132</v>
      </c>
      <c r="M9" s="96">
        <f t="shared" si="0"/>
        <v>3453</v>
      </c>
      <c r="N9" s="2"/>
    </row>
    <row r="10" spans="1:14" s="5" customFormat="1" ht="22.5" customHeight="1">
      <c r="A10" s="16"/>
      <c r="B10" s="30"/>
      <c r="C10" s="31"/>
      <c r="D10" s="32"/>
      <c r="E10" s="32"/>
      <c r="F10" s="32"/>
      <c r="G10" s="32"/>
      <c r="H10" s="32"/>
      <c r="I10" s="33"/>
      <c r="J10" s="98" t="s">
        <v>64</v>
      </c>
      <c r="K10" s="95">
        <v>1647</v>
      </c>
      <c r="L10" s="95">
        <v>2428</v>
      </c>
      <c r="M10" s="96">
        <f t="shared" si="0"/>
        <v>4075</v>
      </c>
      <c r="N10" s="2"/>
    </row>
    <row r="11" spans="1:14" s="5" customFormat="1" ht="22.5" customHeight="1">
      <c r="A11" s="16"/>
      <c r="B11" s="28" t="s">
        <v>28</v>
      </c>
      <c r="C11" s="34"/>
      <c r="D11" s="27"/>
      <c r="E11" s="34"/>
      <c r="F11" s="34"/>
      <c r="G11" s="35"/>
      <c r="H11" s="27"/>
      <c r="I11" s="27"/>
      <c r="J11" s="98" t="s">
        <v>66</v>
      </c>
      <c r="K11" s="95">
        <v>1721</v>
      </c>
      <c r="L11" s="95">
        <v>2241</v>
      </c>
      <c r="M11" s="96">
        <f t="shared" si="0"/>
        <v>3962</v>
      </c>
      <c r="N11" s="2"/>
    </row>
    <row r="12" spans="1:14" s="5" customFormat="1" ht="22.5" customHeight="1">
      <c r="A12" s="16"/>
      <c r="B12" s="28">
        <f>C12+E12+G12</f>
        <v>28873</v>
      </c>
      <c r="C12" s="29">
        <v>2629</v>
      </c>
      <c r="D12" s="89">
        <f>SUM(C12/B12)</f>
        <v>0.09105392581304332</v>
      </c>
      <c r="E12" s="29">
        <v>14695</v>
      </c>
      <c r="F12" s="89">
        <f>SUM(E12/B12)</f>
        <v>0.5089530010736675</v>
      </c>
      <c r="G12" s="36">
        <v>11549</v>
      </c>
      <c r="H12" s="89">
        <f>SUM(G12/B12)</f>
        <v>0.39999307311328924</v>
      </c>
      <c r="I12" s="27"/>
      <c r="J12" s="98" t="s">
        <v>67</v>
      </c>
      <c r="K12" s="95">
        <v>1894</v>
      </c>
      <c r="L12" s="95">
        <v>2377</v>
      </c>
      <c r="M12" s="96">
        <f t="shared" si="0"/>
        <v>4271</v>
      </c>
      <c r="N12" s="2"/>
    </row>
    <row r="13" spans="1:14" s="5" customFormat="1" ht="22.5" customHeight="1">
      <c r="A13" s="16"/>
      <c r="B13" s="30"/>
      <c r="C13" s="31"/>
      <c r="D13" s="32"/>
      <c r="E13" s="32"/>
      <c r="F13" s="32"/>
      <c r="G13" s="32"/>
      <c r="H13" s="32"/>
      <c r="I13" s="33"/>
      <c r="J13" s="98" t="s">
        <v>68</v>
      </c>
      <c r="K13" s="95">
        <v>2634</v>
      </c>
      <c r="L13" s="95">
        <v>2690</v>
      </c>
      <c r="M13" s="96">
        <f t="shared" si="0"/>
        <v>5324</v>
      </c>
      <c r="N13" s="2"/>
    </row>
    <row r="14" spans="1:14" s="5" customFormat="1" ht="22.5" customHeight="1">
      <c r="A14" s="16"/>
      <c r="B14" s="24" t="s">
        <v>29</v>
      </c>
      <c r="C14" s="25"/>
      <c r="D14" s="26"/>
      <c r="E14" s="25"/>
      <c r="F14" s="25"/>
      <c r="G14" s="25"/>
      <c r="H14" s="26"/>
      <c r="I14" s="27"/>
      <c r="J14" s="98" t="s">
        <v>69</v>
      </c>
      <c r="K14" s="95">
        <v>1986</v>
      </c>
      <c r="L14" s="95">
        <v>2030</v>
      </c>
      <c r="M14" s="96">
        <f t="shared" si="0"/>
        <v>4016</v>
      </c>
      <c r="N14" s="2"/>
    </row>
    <row r="15" spans="1:14" s="5" customFormat="1" ht="22.5" customHeight="1">
      <c r="A15" s="16"/>
      <c r="B15" s="37">
        <f>C15+E15+G15</f>
        <v>53312</v>
      </c>
      <c r="C15" s="29">
        <f>SUM(C9:C13)</f>
        <v>5351</v>
      </c>
      <c r="D15" s="90">
        <f>SUM(C15/B15)</f>
        <v>0.10037139855942377</v>
      </c>
      <c r="E15" s="38">
        <f>SUM(E9:E13)</f>
        <v>28977</v>
      </c>
      <c r="F15" s="90">
        <f>SUM(E15/B15)</f>
        <v>0.5435361644657863</v>
      </c>
      <c r="G15" s="38">
        <f>SUM(G9:G13)</f>
        <v>18984</v>
      </c>
      <c r="H15" s="90">
        <f>SUM(G15/B15)</f>
        <v>0.3560924369747899</v>
      </c>
      <c r="I15" s="33"/>
      <c r="J15" s="98" t="s">
        <v>70</v>
      </c>
      <c r="K15" s="95">
        <v>1473</v>
      </c>
      <c r="L15" s="95">
        <v>1572</v>
      </c>
      <c r="M15" s="96">
        <f t="shared" si="0"/>
        <v>3045</v>
      </c>
      <c r="N15" s="2"/>
    </row>
    <row r="16" spans="1:14" s="5" customFormat="1" ht="22.5" customHeight="1">
      <c r="A16" s="2"/>
      <c r="B16" s="39"/>
      <c r="C16" s="40"/>
      <c r="D16" s="41"/>
      <c r="E16" s="40"/>
      <c r="F16" s="40"/>
      <c r="G16" s="40"/>
      <c r="H16" s="41"/>
      <c r="I16" s="42"/>
      <c r="J16" s="98" t="s">
        <v>71</v>
      </c>
      <c r="K16" s="95">
        <v>1285</v>
      </c>
      <c r="L16" s="95">
        <v>1373</v>
      </c>
      <c r="M16" s="96">
        <f t="shared" si="0"/>
        <v>2658</v>
      </c>
      <c r="N16" s="2"/>
    </row>
    <row r="17" spans="1:14" ht="22.5" customHeight="1">
      <c r="A17" s="6"/>
      <c r="B17" s="91" t="s">
        <v>59</v>
      </c>
      <c r="C17" s="7"/>
      <c r="D17" s="6"/>
      <c r="E17" s="7"/>
      <c r="F17" s="7"/>
      <c r="G17" s="7"/>
      <c r="H17" s="6"/>
      <c r="I17" s="6"/>
      <c r="J17" s="98" t="s">
        <v>72</v>
      </c>
      <c r="K17" s="95">
        <v>1332</v>
      </c>
      <c r="L17" s="95">
        <v>1400</v>
      </c>
      <c r="M17" s="96">
        <f t="shared" si="0"/>
        <v>2732</v>
      </c>
      <c r="N17" s="6"/>
    </row>
    <row r="18" spans="1:14" ht="22.5" customHeight="1">
      <c r="A18" s="6"/>
      <c r="B18" s="91" t="s">
        <v>101</v>
      </c>
      <c r="C18" s="7"/>
      <c r="D18" s="6"/>
      <c r="E18" s="7"/>
      <c r="F18" s="7"/>
      <c r="G18" s="162"/>
      <c r="H18" s="162"/>
      <c r="I18" s="6"/>
      <c r="J18" s="98" t="s">
        <v>73</v>
      </c>
      <c r="K18" s="95">
        <v>1464</v>
      </c>
      <c r="L18" s="95">
        <v>1436</v>
      </c>
      <c r="M18" s="96">
        <f t="shared" si="0"/>
        <v>2900</v>
      </c>
      <c r="N18" s="6"/>
    </row>
    <row r="19" spans="1:14" ht="22.5" customHeight="1">
      <c r="A19" s="6"/>
      <c r="B19" s="91" t="s">
        <v>102</v>
      </c>
      <c r="C19" s="7"/>
      <c r="D19" s="6"/>
      <c r="E19" s="7"/>
      <c r="F19" s="7"/>
      <c r="G19" s="7"/>
      <c r="H19" s="6"/>
      <c r="I19" s="6"/>
      <c r="J19" s="98" t="s">
        <v>74</v>
      </c>
      <c r="K19" s="95">
        <v>1121</v>
      </c>
      <c r="L19" s="95">
        <v>1123</v>
      </c>
      <c r="M19" s="96">
        <f t="shared" si="0"/>
        <v>2244</v>
      </c>
      <c r="N19" s="6"/>
    </row>
    <row r="20" spans="1:14" ht="22.5" customHeight="1">
      <c r="A20" s="6"/>
      <c r="B20" s="7"/>
      <c r="C20" s="7"/>
      <c r="D20" s="6"/>
      <c r="E20" s="7"/>
      <c r="F20" s="7"/>
      <c r="G20" s="7"/>
      <c r="H20" s="6"/>
      <c r="I20" s="6"/>
      <c r="J20" s="98" t="s">
        <v>75</v>
      </c>
      <c r="K20" s="95">
        <v>928</v>
      </c>
      <c r="L20" s="95">
        <v>981</v>
      </c>
      <c r="M20" s="96">
        <f t="shared" si="0"/>
        <v>1909</v>
      </c>
      <c r="N20" s="6"/>
    </row>
    <row r="21" spans="1:14" ht="22.5" customHeight="1">
      <c r="A21" s="6"/>
      <c r="B21" s="7"/>
      <c r="C21" s="7"/>
      <c r="D21" s="6"/>
      <c r="E21" s="7"/>
      <c r="F21" s="7"/>
      <c r="G21" s="7"/>
      <c r="H21" s="6"/>
      <c r="I21" s="6"/>
      <c r="J21" s="98" t="s">
        <v>76</v>
      </c>
      <c r="K21" s="95">
        <v>918</v>
      </c>
      <c r="L21" s="95">
        <v>959</v>
      </c>
      <c r="M21" s="96">
        <f t="shared" si="0"/>
        <v>1877</v>
      </c>
      <c r="N21" s="6"/>
    </row>
    <row r="22" spans="1:14" ht="22.5" customHeight="1">
      <c r="A22" s="6"/>
      <c r="B22" s="7"/>
      <c r="C22" s="7"/>
      <c r="D22" s="6"/>
      <c r="E22" s="7"/>
      <c r="F22" s="7"/>
      <c r="G22" s="7"/>
      <c r="H22" s="6"/>
      <c r="I22" s="6"/>
      <c r="J22" s="98" t="s">
        <v>77</v>
      </c>
      <c r="K22" s="95">
        <v>1141</v>
      </c>
      <c r="L22" s="95">
        <v>1131</v>
      </c>
      <c r="M22" s="96">
        <f>SUM(K22:L22)</f>
        <v>2272</v>
      </c>
      <c r="N22" s="6"/>
    </row>
    <row r="23" spans="1:14" ht="22.5" customHeight="1">
      <c r="A23" s="6"/>
      <c r="B23" s="7"/>
      <c r="C23" s="7"/>
      <c r="D23" s="6"/>
      <c r="E23" s="7"/>
      <c r="F23" s="7"/>
      <c r="G23" s="7"/>
      <c r="H23" s="6"/>
      <c r="I23" s="6"/>
      <c r="J23" s="98" t="s">
        <v>78</v>
      </c>
      <c r="K23" s="95">
        <v>1036</v>
      </c>
      <c r="L23" s="95">
        <v>1018</v>
      </c>
      <c r="M23" s="96">
        <f>SUM(K23:L23)</f>
        <v>2054</v>
      </c>
      <c r="N23" s="6"/>
    </row>
    <row r="24" spans="1:14" ht="22.5" customHeight="1">
      <c r="A24" s="6"/>
      <c r="B24" s="7"/>
      <c r="C24" s="7"/>
      <c r="D24" s="6"/>
      <c r="E24" s="7"/>
      <c r="F24" s="7"/>
      <c r="G24" s="7"/>
      <c r="H24" s="6"/>
      <c r="I24" s="6"/>
      <c r="J24" s="98" t="s">
        <v>79</v>
      </c>
      <c r="K24" s="95">
        <v>922</v>
      </c>
      <c r="L24" s="95">
        <v>843</v>
      </c>
      <c r="M24" s="96">
        <f>SUM(K24+L24)</f>
        <v>1765</v>
      </c>
      <c r="N24" s="6"/>
    </row>
    <row r="25" spans="1:14" ht="22.5" customHeight="1">
      <c r="A25" s="6"/>
      <c r="B25" s="7"/>
      <c r="C25" s="7"/>
      <c r="D25" s="6"/>
      <c r="E25" s="7"/>
      <c r="F25" s="7"/>
      <c r="G25" s="7"/>
      <c r="H25" s="6"/>
      <c r="I25" s="6"/>
      <c r="J25" s="98" t="s">
        <v>80</v>
      </c>
      <c r="K25" s="95">
        <v>764</v>
      </c>
      <c r="L25" s="95">
        <v>768</v>
      </c>
      <c r="M25" s="96">
        <f>SUM(K25+L25)</f>
        <v>1532</v>
      </c>
      <c r="N25" s="6"/>
    </row>
    <row r="26" spans="1:14" ht="25.5" customHeight="1">
      <c r="A26" s="6"/>
      <c r="B26" s="7"/>
      <c r="C26" s="7"/>
      <c r="D26" s="6"/>
      <c r="E26" s="7"/>
      <c r="F26" s="7"/>
      <c r="G26" s="7"/>
      <c r="H26" s="6"/>
      <c r="I26" s="6"/>
      <c r="J26" s="92" t="s">
        <v>30</v>
      </c>
      <c r="K26" s="97">
        <f>SUM(K4:K25)</f>
        <v>24439</v>
      </c>
      <c r="L26" s="97">
        <f>SUM(L4:L25)</f>
        <v>28873</v>
      </c>
      <c r="M26" s="97">
        <f>SUM(M4:M25)</f>
        <v>53312</v>
      </c>
      <c r="N26" s="6"/>
    </row>
    <row r="27" spans="1:14" ht="5.25" customHeight="1">
      <c r="A27" s="6"/>
      <c r="B27" s="7"/>
      <c r="C27" s="7"/>
      <c r="D27" s="6"/>
      <c r="E27" s="7"/>
      <c r="F27" s="7"/>
      <c r="G27" s="7"/>
      <c r="H27" s="6"/>
      <c r="I27" s="6"/>
      <c r="J27" s="6"/>
      <c r="K27" s="7"/>
      <c r="L27" s="7"/>
      <c r="M27" s="8"/>
      <c r="N27" s="6"/>
    </row>
    <row r="28" spans="1:14" ht="6" customHeight="1">
      <c r="A28" s="6"/>
      <c r="B28" s="7"/>
      <c r="C28" s="7"/>
      <c r="D28" s="6"/>
      <c r="E28" s="7"/>
      <c r="F28" s="7"/>
      <c r="G28" s="7"/>
      <c r="H28" s="6"/>
      <c r="I28" s="6"/>
      <c r="J28" s="6"/>
      <c r="K28" s="7"/>
      <c r="L28" s="7"/>
      <c r="M28" s="8"/>
      <c r="N28" s="6"/>
    </row>
  </sheetData>
  <sheetProtection/>
  <mergeCells count="10">
    <mergeCell ref="C6:D6"/>
    <mergeCell ref="E6:F6"/>
    <mergeCell ref="G6:H6"/>
    <mergeCell ref="B1:H1"/>
    <mergeCell ref="B2:H2"/>
    <mergeCell ref="B3:H3"/>
    <mergeCell ref="B4:H4"/>
    <mergeCell ref="C5:D5"/>
    <mergeCell ref="E5:F5"/>
    <mergeCell ref="G5:H5"/>
  </mergeCells>
  <printOptions/>
  <pageMargins left="0.61" right="0.55" top="0.51" bottom="0.2" header="0.31" footer="0.3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U89"/>
  <sheetViews>
    <sheetView zoomScalePageLayoutView="0" workbookViewId="0" topLeftCell="A1">
      <selection activeCell="B1" sqref="B1:T1"/>
    </sheetView>
  </sheetViews>
  <sheetFormatPr defaultColWidth="8.25390625" defaultRowHeight="34.5" customHeight="1"/>
  <cols>
    <col min="1" max="1" width="2.75390625" style="2" customWidth="1"/>
    <col min="2" max="2" width="7.625" style="2" customWidth="1"/>
    <col min="3" max="3" width="12.00390625" style="2" customWidth="1"/>
    <col min="4" max="4" width="9.125" style="2" customWidth="1"/>
    <col min="5" max="5" width="1.625" style="2" customWidth="1"/>
    <col min="6" max="6" width="5.125" style="2" customWidth="1"/>
    <col min="7" max="7" width="1.625" style="2" customWidth="1"/>
    <col min="8" max="8" width="9.125" style="2" customWidth="1"/>
    <col min="9" max="9" width="1.625" style="2" customWidth="1"/>
    <col min="10" max="10" width="5.125" style="2" customWidth="1"/>
    <col min="11" max="11" width="1.625" style="2" customWidth="1"/>
    <col min="12" max="12" width="9.125" style="2" customWidth="1"/>
    <col min="13" max="13" width="1.625" style="2" customWidth="1"/>
    <col min="14" max="14" width="5.125" style="2" customWidth="1"/>
    <col min="15" max="16" width="1.625" style="2" customWidth="1"/>
    <col min="17" max="17" width="9.125" style="2" customWidth="1"/>
    <col min="18" max="18" width="1.625" style="2" customWidth="1"/>
    <col min="19" max="19" width="5.125" style="2" customWidth="1"/>
    <col min="20" max="20" width="1.625" style="2" customWidth="1"/>
    <col min="21" max="16384" width="8.25390625" style="2" customWidth="1"/>
  </cols>
  <sheetData>
    <row r="1" spans="2:21" ht="30" customHeight="1">
      <c r="B1" s="173" t="s">
        <v>127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"/>
    </row>
    <row r="2" spans="2:21" ht="17.25" customHeight="1">
      <c r="B2" s="4"/>
      <c r="C2" s="4"/>
      <c r="D2" s="4"/>
      <c r="E2" s="4"/>
      <c r="F2" s="4"/>
      <c r="G2" s="4"/>
      <c r="H2" s="4"/>
      <c r="I2" s="4"/>
      <c r="J2" s="163"/>
      <c r="K2" s="163"/>
      <c r="L2" s="163"/>
      <c r="M2" s="189" t="s">
        <v>122</v>
      </c>
      <c r="N2" s="189"/>
      <c r="O2" s="189"/>
      <c r="P2" s="189"/>
      <c r="Q2" s="189"/>
      <c r="R2" s="189"/>
      <c r="S2" s="189"/>
      <c r="T2" s="163"/>
      <c r="U2" s="1"/>
    </row>
    <row r="3" spans="2:20" ht="17.25" customHeight="1">
      <c r="B3" s="43"/>
      <c r="C3" s="43"/>
      <c r="D3" s="43"/>
      <c r="E3" s="43"/>
      <c r="F3" s="43"/>
      <c r="G3" s="43"/>
      <c r="H3" s="43"/>
      <c r="I3" s="43"/>
      <c r="J3" s="188" t="s">
        <v>106</v>
      </c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2:20" ht="21.75" customHeight="1">
      <c r="B4" s="176" t="s">
        <v>82</v>
      </c>
      <c r="C4" s="177"/>
      <c r="D4" s="176" t="s">
        <v>10</v>
      </c>
      <c r="E4" s="190"/>
      <c r="F4" s="190"/>
      <c r="G4" s="190"/>
      <c r="H4" s="176" t="s">
        <v>0</v>
      </c>
      <c r="I4" s="190"/>
      <c r="J4" s="190"/>
      <c r="K4" s="177"/>
      <c r="L4" s="176" t="s">
        <v>1</v>
      </c>
      <c r="M4" s="190"/>
      <c r="N4" s="190"/>
      <c r="O4" s="190"/>
      <c r="P4" s="176" t="s">
        <v>2</v>
      </c>
      <c r="Q4" s="190"/>
      <c r="R4" s="190"/>
      <c r="S4" s="190"/>
      <c r="T4" s="177"/>
    </row>
    <row r="5" spans="2:20" ht="21.75" customHeight="1">
      <c r="B5" s="178" t="s">
        <v>92</v>
      </c>
      <c r="C5" s="49" t="s">
        <v>31</v>
      </c>
      <c r="D5" s="51">
        <v>7542</v>
      </c>
      <c r="E5" s="66" t="s">
        <v>34</v>
      </c>
      <c r="F5" s="81">
        <v>58</v>
      </c>
      <c r="G5" s="129" t="s">
        <v>35</v>
      </c>
      <c r="H5" s="81">
        <v>7056</v>
      </c>
      <c r="I5" s="128" t="s">
        <v>34</v>
      </c>
      <c r="J5" s="81">
        <v>31</v>
      </c>
      <c r="K5" s="129" t="s">
        <v>35</v>
      </c>
      <c r="L5" s="146">
        <v>8658</v>
      </c>
      <c r="M5" s="143" t="s">
        <v>34</v>
      </c>
      <c r="N5" s="81">
        <v>71</v>
      </c>
      <c r="O5" s="129" t="s">
        <v>35</v>
      </c>
      <c r="P5" s="128"/>
      <c r="Q5" s="51">
        <f>SUM(H5,L5)</f>
        <v>15714</v>
      </c>
      <c r="R5" s="143" t="s">
        <v>34</v>
      </c>
      <c r="S5" s="71">
        <f>SUM(J5,N5)</f>
        <v>102</v>
      </c>
      <c r="T5" s="129" t="s">
        <v>35</v>
      </c>
    </row>
    <row r="6" spans="2:20" ht="21.75" customHeight="1">
      <c r="B6" s="179"/>
      <c r="C6" s="56" t="s">
        <v>32</v>
      </c>
      <c r="D6" s="58">
        <v>5486</v>
      </c>
      <c r="E6" s="66" t="s">
        <v>34</v>
      </c>
      <c r="F6" s="61">
        <v>65</v>
      </c>
      <c r="G6" s="65" t="s">
        <v>35</v>
      </c>
      <c r="H6" s="61">
        <v>5625</v>
      </c>
      <c r="I6" s="66" t="s">
        <v>34</v>
      </c>
      <c r="J6" s="61">
        <v>34</v>
      </c>
      <c r="K6" s="65" t="s">
        <v>35</v>
      </c>
      <c r="L6" s="147">
        <v>6489</v>
      </c>
      <c r="M6" s="63" t="s">
        <v>34</v>
      </c>
      <c r="N6" s="61">
        <v>62</v>
      </c>
      <c r="O6" s="65" t="s">
        <v>35</v>
      </c>
      <c r="P6" s="66"/>
      <c r="Q6" s="71">
        <f aca="true" t="shared" si="0" ref="Q6:Q36">SUM(H6,L6)</f>
        <v>12114</v>
      </c>
      <c r="R6" s="63" t="s">
        <v>34</v>
      </c>
      <c r="S6" s="71">
        <f aca="true" t="shared" si="1" ref="S6:S34">SUM(J6,N6)</f>
        <v>96</v>
      </c>
      <c r="T6" s="65" t="s">
        <v>35</v>
      </c>
    </row>
    <row r="7" spans="2:20" ht="21.75" customHeight="1">
      <c r="B7" s="179"/>
      <c r="C7" s="152" t="s">
        <v>103</v>
      </c>
      <c r="D7" s="58">
        <v>990</v>
      </c>
      <c r="E7" s="66" t="s">
        <v>34</v>
      </c>
      <c r="F7" s="61">
        <v>10</v>
      </c>
      <c r="G7" s="65" t="s">
        <v>35</v>
      </c>
      <c r="H7" s="61">
        <v>983</v>
      </c>
      <c r="I7" s="66" t="s">
        <v>34</v>
      </c>
      <c r="J7" s="61">
        <v>10</v>
      </c>
      <c r="K7" s="65" t="s">
        <v>35</v>
      </c>
      <c r="L7" s="147">
        <v>1095</v>
      </c>
      <c r="M7" s="63" t="s">
        <v>34</v>
      </c>
      <c r="N7" s="61">
        <v>2</v>
      </c>
      <c r="O7" s="65" t="s">
        <v>35</v>
      </c>
      <c r="P7" s="66"/>
      <c r="Q7" s="58">
        <f t="shared" si="0"/>
        <v>2078</v>
      </c>
      <c r="R7" s="63" t="s">
        <v>34</v>
      </c>
      <c r="S7" s="71">
        <f t="shared" si="1"/>
        <v>12</v>
      </c>
      <c r="T7" s="65" t="s">
        <v>35</v>
      </c>
    </row>
    <row r="8" spans="2:20" ht="21.75" customHeight="1">
      <c r="B8" s="179"/>
      <c r="C8" s="152" t="s">
        <v>104</v>
      </c>
      <c r="D8" s="58">
        <v>666</v>
      </c>
      <c r="E8" s="66" t="s">
        <v>34</v>
      </c>
      <c r="F8" s="157">
        <v>8</v>
      </c>
      <c r="G8" s="65" t="s">
        <v>35</v>
      </c>
      <c r="H8" s="70">
        <v>772</v>
      </c>
      <c r="I8" s="66" t="s">
        <v>34</v>
      </c>
      <c r="J8" s="70">
        <v>0</v>
      </c>
      <c r="K8" s="65" t="s">
        <v>35</v>
      </c>
      <c r="L8" s="147">
        <v>883</v>
      </c>
      <c r="M8" s="63" t="s">
        <v>34</v>
      </c>
      <c r="N8" s="61">
        <v>9</v>
      </c>
      <c r="O8" s="65" t="s">
        <v>35</v>
      </c>
      <c r="P8" s="66"/>
      <c r="Q8" s="58">
        <f t="shared" si="0"/>
        <v>1655</v>
      </c>
      <c r="R8" s="63" t="s">
        <v>34</v>
      </c>
      <c r="S8" s="71">
        <f t="shared" si="1"/>
        <v>9</v>
      </c>
      <c r="T8" s="65" t="s">
        <v>35</v>
      </c>
    </row>
    <row r="9" spans="2:20" ht="21.75" customHeight="1">
      <c r="B9" s="179"/>
      <c r="C9" s="56" t="s">
        <v>37</v>
      </c>
      <c r="D9" s="71">
        <v>1703</v>
      </c>
      <c r="E9" s="66" t="s">
        <v>34</v>
      </c>
      <c r="F9" s="61">
        <v>12</v>
      </c>
      <c r="G9" s="65" t="s">
        <v>35</v>
      </c>
      <c r="H9" s="61">
        <v>1886</v>
      </c>
      <c r="I9" s="66" t="s">
        <v>34</v>
      </c>
      <c r="J9" s="61">
        <v>8</v>
      </c>
      <c r="K9" s="65" t="s">
        <v>35</v>
      </c>
      <c r="L9" s="147">
        <v>2223</v>
      </c>
      <c r="M9" s="63" t="s">
        <v>34</v>
      </c>
      <c r="N9" s="61">
        <v>10</v>
      </c>
      <c r="O9" s="65" t="s">
        <v>35</v>
      </c>
      <c r="P9" s="66"/>
      <c r="Q9" s="58">
        <f t="shared" si="0"/>
        <v>4109</v>
      </c>
      <c r="R9" s="63" t="s">
        <v>34</v>
      </c>
      <c r="S9" s="71">
        <f t="shared" si="1"/>
        <v>18</v>
      </c>
      <c r="T9" s="65" t="s">
        <v>35</v>
      </c>
    </row>
    <row r="10" spans="2:20" ht="21.75" customHeight="1">
      <c r="B10" s="179"/>
      <c r="C10" s="56" t="s">
        <v>38</v>
      </c>
      <c r="D10" s="58">
        <v>1401</v>
      </c>
      <c r="E10" s="66" t="s">
        <v>34</v>
      </c>
      <c r="F10" s="61">
        <v>1</v>
      </c>
      <c r="G10" s="65" t="s">
        <v>35</v>
      </c>
      <c r="H10" s="61">
        <v>1444</v>
      </c>
      <c r="I10" s="66" t="s">
        <v>34</v>
      </c>
      <c r="J10" s="61">
        <v>0</v>
      </c>
      <c r="K10" s="65" t="s">
        <v>35</v>
      </c>
      <c r="L10" s="147">
        <v>1689</v>
      </c>
      <c r="M10" s="63" t="s">
        <v>34</v>
      </c>
      <c r="N10" s="61">
        <v>9</v>
      </c>
      <c r="O10" s="65" t="s">
        <v>35</v>
      </c>
      <c r="P10" s="66"/>
      <c r="Q10" s="58">
        <f t="shared" si="0"/>
        <v>3133</v>
      </c>
      <c r="R10" s="63" t="s">
        <v>34</v>
      </c>
      <c r="S10" s="71">
        <f t="shared" si="1"/>
        <v>9</v>
      </c>
      <c r="T10" s="65" t="s">
        <v>35</v>
      </c>
    </row>
    <row r="11" spans="2:20" ht="21.75" customHeight="1">
      <c r="B11" s="179"/>
      <c r="C11" s="152" t="s">
        <v>105</v>
      </c>
      <c r="D11" s="58">
        <v>67</v>
      </c>
      <c r="E11" s="66" t="s">
        <v>34</v>
      </c>
      <c r="F11" s="157">
        <v>0</v>
      </c>
      <c r="G11" s="65" t="s">
        <v>35</v>
      </c>
      <c r="H11" s="70">
        <v>63</v>
      </c>
      <c r="I11" s="66" t="s">
        <v>34</v>
      </c>
      <c r="J11" s="70">
        <v>0</v>
      </c>
      <c r="K11" s="65" t="s">
        <v>35</v>
      </c>
      <c r="L11" s="148">
        <v>89</v>
      </c>
      <c r="M11" s="63" t="s">
        <v>34</v>
      </c>
      <c r="N11" s="70">
        <v>0</v>
      </c>
      <c r="O11" s="65" t="s">
        <v>35</v>
      </c>
      <c r="P11" s="66"/>
      <c r="Q11" s="58">
        <f t="shared" si="0"/>
        <v>152</v>
      </c>
      <c r="R11" s="63" t="s">
        <v>34</v>
      </c>
      <c r="S11" s="71">
        <f t="shared" si="1"/>
        <v>0</v>
      </c>
      <c r="T11" s="65" t="s">
        <v>35</v>
      </c>
    </row>
    <row r="12" spans="2:20" ht="21.75" customHeight="1">
      <c r="B12" s="179"/>
      <c r="C12" s="56" t="s">
        <v>40</v>
      </c>
      <c r="D12" s="58">
        <v>603</v>
      </c>
      <c r="E12" s="66" t="s">
        <v>34</v>
      </c>
      <c r="F12" s="157">
        <v>0</v>
      </c>
      <c r="G12" s="65" t="s">
        <v>35</v>
      </c>
      <c r="H12" s="61">
        <v>624</v>
      </c>
      <c r="I12" s="66" t="s">
        <v>34</v>
      </c>
      <c r="J12" s="61">
        <v>0</v>
      </c>
      <c r="K12" s="65" t="s">
        <v>35</v>
      </c>
      <c r="L12" s="147">
        <v>746</v>
      </c>
      <c r="M12" s="63" t="s">
        <v>34</v>
      </c>
      <c r="N12" s="61">
        <v>3</v>
      </c>
      <c r="O12" s="65" t="s">
        <v>35</v>
      </c>
      <c r="P12" s="66"/>
      <c r="Q12" s="58">
        <f t="shared" si="0"/>
        <v>1370</v>
      </c>
      <c r="R12" s="63" t="s">
        <v>34</v>
      </c>
      <c r="S12" s="71">
        <f t="shared" si="1"/>
        <v>3</v>
      </c>
      <c r="T12" s="65" t="s">
        <v>35</v>
      </c>
    </row>
    <row r="13" spans="2:20" ht="21.75" customHeight="1">
      <c r="B13" s="179"/>
      <c r="C13" s="56" t="s">
        <v>41</v>
      </c>
      <c r="D13" s="58">
        <v>964</v>
      </c>
      <c r="E13" s="66" t="s">
        <v>34</v>
      </c>
      <c r="F13" s="61">
        <v>4</v>
      </c>
      <c r="G13" s="65" t="s">
        <v>35</v>
      </c>
      <c r="H13" s="61">
        <v>1004</v>
      </c>
      <c r="I13" s="66" t="s">
        <v>34</v>
      </c>
      <c r="J13" s="61">
        <v>1</v>
      </c>
      <c r="K13" s="65" t="s">
        <v>35</v>
      </c>
      <c r="L13" s="147">
        <v>1165</v>
      </c>
      <c r="M13" s="63" t="s">
        <v>34</v>
      </c>
      <c r="N13" s="61">
        <v>5</v>
      </c>
      <c r="O13" s="65" t="s">
        <v>35</v>
      </c>
      <c r="P13" s="66"/>
      <c r="Q13" s="58">
        <f t="shared" si="0"/>
        <v>2169</v>
      </c>
      <c r="R13" s="63" t="s">
        <v>34</v>
      </c>
      <c r="S13" s="71">
        <f t="shared" si="1"/>
        <v>6</v>
      </c>
      <c r="T13" s="65" t="s">
        <v>35</v>
      </c>
    </row>
    <row r="14" spans="2:20" ht="21.75" customHeight="1">
      <c r="B14" s="179"/>
      <c r="C14" s="56" t="s">
        <v>42</v>
      </c>
      <c r="D14" s="58">
        <v>296</v>
      </c>
      <c r="E14" s="66" t="s">
        <v>34</v>
      </c>
      <c r="F14" s="157">
        <v>0</v>
      </c>
      <c r="G14" s="65" t="s">
        <v>35</v>
      </c>
      <c r="H14" s="61">
        <v>381</v>
      </c>
      <c r="I14" s="66" t="s">
        <v>34</v>
      </c>
      <c r="J14" s="61">
        <v>0</v>
      </c>
      <c r="K14" s="65" t="s">
        <v>35</v>
      </c>
      <c r="L14" s="147">
        <v>459</v>
      </c>
      <c r="M14" s="63" t="s">
        <v>34</v>
      </c>
      <c r="N14" s="61">
        <v>1</v>
      </c>
      <c r="O14" s="65" t="s">
        <v>35</v>
      </c>
      <c r="P14" s="66"/>
      <c r="Q14" s="58">
        <f t="shared" si="0"/>
        <v>840</v>
      </c>
      <c r="R14" s="63" t="s">
        <v>34</v>
      </c>
      <c r="S14" s="71">
        <f t="shared" si="1"/>
        <v>1</v>
      </c>
      <c r="T14" s="65" t="s">
        <v>35</v>
      </c>
    </row>
    <row r="15" spans="2:20" ht="21.75" customHeight="1">
      <c r="B15" s="179"/>
      <c r="C15" s="56" t="s">
        <v>43</v>
      </c>
      <c r="D15" s="58">
        <v>79</v>
      </c>
      <c r="E15" s="66" t="s">
        <v>34</v>
      </c>
      <c r="F15" s="157">
        <v>0</v>
      </c>
      <c r="G15" s="65" t="s">
        <v>35</v>
      </c>
      <c r="H15" s="61">
        <v>83</v>
      </c>
      <c r="I15" s="66" t="s">
        <v>34</v>
      </c>
      <c r="J15" s="61">
        <v>0</v>
      </c>
      <c r="K15" s="65" t="s">
        <v>35</v>
      </c>
      <c r="L15" s="147">
        <v>104</v>
      </c>
      <c r="M15" s="63" t="s">
        <v>34</v>
      </c>
      <c r="N15" s="61">
        <v>0</v>
      </c>
      <c r="O15" s="65" t="s">
        <v>35</v>
      </c>
      <c r="P15" s="66"/>
      <c r="Q15" s="58">
        <f t="shared" si="0"/>
        <v>187</v>
      </c>
      <c r="R15" s="63" t="s">
        <v>34</v>
      </c>
      <c r="S15" s="71">
        <f t="shared" si="1"/>
        <v>0</v>
      </c>
      <c r="T15" s="65" t="s">
        <v>35</v>
      </c>
    </row>
    <row r="16" spans="2:20" ht="21.75" customHeight="1">
      <c r="B16" s="179"/>
      <c r="C16" s="56" t="s">
        <v>44</v>
      </c>
      <c r="D16" s="58">
        <v>4</v>
      </c>
      <c r="E16" s="66" t="s">
        <v>34</v>
      </c>
      <c r="F16" s="157">
        <v>0</v>
      </c>
      <c r="G16" s="65" t="s">
        <v>35</v>
      </c>
      <c r="H16" s="61">
        <v>2</v>
      </c>
      <c r="I16" s="66" t="s">
        <v>34</v>
      </c>
      <c r="J16" s="61">
        <v>0</v>
      </c>
      <c r="K16" s="65" t="s">
        <v>35</v>
      </c>
      <c r="L16" s="147">
        <v>4</v>
      </c>
      <c r="M16" s="63" t="s">
        <v>34</v>
      </c>
      <c r="N16" s="61">
        <v>0</v>
      </c>
      <c r="O16" s="65" t="s">
        <v>35</v>
      </c>
      <c r="P16" s="66"/>
      <c r="Q16" s="58">
        <f t="shared" si="0"/>
        <v>6</v>
      </c>
      <c r="R16" s="63" t="s">
        <v>34</v>
      </c>
      <c r="S16" s="71">
        <f t="shared" si="1"/>
        <v>0</v>
      </c>
      <c r="T16" s="65" t="s">
        <v>35</v>
      </c>
    </row>
    <row r="17" spans="2:20" ht="21.75" customHeight="1">
      <c r="B17" s="179"/>
      <c r="C17" s="56" t="s">
        <v>11</v>
      </c>
      <c r="D17" s="58">
        <v>490</v>
      </c>
      <c r="E17" s="66" t="s">
        <v>34</v>
      </c>
      <c r="F17" s="157">
        <v>0</v>
      </c>
      <c r="G17" s="65" t="s">
        <v>35</v>
      </c>
      <c r="H17" s="61">
        <v>498</v>
      </c>
      <c r="I17" s="66" t="s">
        <v>34</v>
      </c>
      <c r="J17" s="61">
        <v>0</v>
      </c>
      <c r="K17" s="65" t="s">
        <v>35</v>
      </c>
      <c r="L17" s="147">
        <v>448</v>
      </c>
      <c r="M17" s="63" t="s">
        <v>34</v>
      </c>
      <c r="N17" s="61">
        <v>0</v>
      </c>
      <c r="O17" s="65" t="s">
        <v>35</v>
      </c>
      <c r="P17" s="66"/>
      <c r="Q17" s="71">
        <f t="shared" si="0"/>
        <v>946</v>
      </c>
      <c r="R17" s="63" t="s">
        <v>34</v>
      </c>
      <c r="S17" s="71">
        <f t="shared" si="1"/>
        <v>0</v>
      </c>
      <c r="T17" s="65" t="s">
        <v>35</v>
      </c>
    </row>
    <row r="18" spans="2:20" ht="21.75" customHeight="1">
      <c r="B18" s="180"/>
      <c r="C18" s="100" t="s">
        <v>45</v>
      </c>
      <c r="D18" s="130">
        <f>SUM(D5:D6,D9:D10,D12:D17)</f>
        <v>18568</v>
      </c>
      <c r="E18" s="131" t="s">
        <v>34</v>
      </c>
      <c r="F18" s="114">
        <f>SUM(F5:F6,F9:F10,F12:F17)</f>
        <v>140</v>
      </c>
      <c r="G18" s="132" t="s">
        <v>35</v>
      </c>
      <c r="H18" s="130">
        <f>SUM(H5:H6,H9:H10,H12:H17)</f>
        <v>18603</v>
      </c>
      <c r="I18" s="131" t="s">
        <v>34</v>
      </c>
      <c r="J18" s="114">
        <f>SUM(J5:J6,J9:J10,J12:J17)</f>
        <v>74</v>
      </c>
      <c r="K18" s="132" t="s">
        <v>35</v>
      </c>
      <c r="L18" s="130">
        <f>SUM(L5:L6,L9:L10,L12:L17)</f>
        <v>21985</v>
      </c>
      <c r="M18" s="144" t="s">
        <v>34</v>
      </c>
      <c r="N18" s="114">
        <f>SUM(N5:N6,N9:N10,N12:N17)</f>
        <v>161</v>
      </c>
      <c r="O18" s="132" t="s">
        <v>35</v>
      </c>
      <c r="P18" s="131"/>
      <c r="Q18" s="114">
        <f t="shared" si="0"/>
        <v>40588</v>
      </c>
      <c r="R18" s="144" t="s">
        <v>34</v>
      </c>
      <c r="S18" s="114">
        <f t="shared" si="1"/>
        <v>235</v>
      </c>
      <c r="T18" s="132" t="s">
        <v>35</v>
      </c>
    </row>
    <row r="19" spans="2:20" ht="21.75" customHeight="1">
      <c r="B19" s="178" t="s">
        <v>93</v>
      </c>
      <c r="C19" s="49" t="s">
        <v>46</v>
      </c>
      <c r="D19" s="71">
        <v>460</v>
      </c>
      <c r="E19" s="128" t="s">
        <v>34</v>
      </c>
      <c r="F19" s="158">
        <v>16</v>
      </c>
      <c r="G19" s="129" t="s">
        <v>35</v>
      </c>
      <c r="H19" s="81">
        <v>448</v>
      </c>
      <c r="I19" s="128" t="s">
        <v>34</v>
      </c>
      <c r="J19" s="81">
        <v>16</v>
      </c>
      <c r="K19" s="129" t="s">
        <v>35</v>
      </c>
      <c r="L19" s="149">
        <v>523</v>
      </c>
      <c r="M19" s="143" t="s">
        <v>34</v>
      </c>
      <c r="N19" s="81">
        <v>1</v>
      </c>
      <c r="O19" s="129" t="s">
        <v>35</v>
      </c>
      <c r="P19" s="128"/>
      <c r="Q19" s="71">
        <f t="shared" si="0"/>
        <v>971</v>
      </c>
      <c r="R19" s="143" t="s">
        <v>34</v>
      </c>
      <c r="S19" s="71">
        <f t="shared" si="1"/>
        <v>17</v>
      </c>
      <c r="T19" s="129" t="s">
        <v>35</v>
      </c>
    </row>
    <row r="20" spans="2:20" ht="21.75" customHeight="1">
      <c r="B20" s="180"/>
      <c r="C20" s="100" t="s">
        <v>12</v>
      </c>
      <c r="D20" s="134">
        <f>SUM(D19)</f>
        <v>460</v>
      </c>
      <c r="E20" s="131" t="s">
        <v>34</v>
      </c>
      <c r="F20" s="159">
        <f>SUM(F19)</f>
        <v>16</v>
      </c>
      <c r="G20" s="132" t="s">
        <v>35</v>
      </c>
      <c r="H20" s="117">
        <f>SUM(H19)</f>
        <v>448</v>
      </c>
      <c r="I20" s="131" t="s">
        <v>34</v>
      </c>
      <c r="J20" s="133">
        <f>SUM(J19)</f>
        <v>16</v>
      </c>
      <c r="K20" s="132" t="s">
        <v>35</v>
      </c>
      <c r="L20" s="150">
        <f>SUM(L19)</f>
        <v>523</v>
      </c>
      <c r="M20" s="144" t="s">
        <v>34</v>
      </c>
      <c r="N20" s="133">
        <f>SUM(N19)</f>
        <v>1</v>
      </c>
      <c r="O20" s="132" t="s">
        <v>35</v>
      </c>
      <c r="P20" s="131"/>
      <c r="Q20" s="133">
        <f t="shared" si="0"/>
        <v>971</v>
      </c>
      <c r="R20" s="144" t="s">
        <v>34</v>
      </c>
      <c r="S20" s="133">
        <f t="shared" si="1"/>
        <v>17</v>
      </c>
      <c r="T20" s="132" t="s">
        <v>35</v>
      </c>
    </row>
    <row r="21" spans="2:20" ht="21.75" customHeight="1">
      <c r="B21" s="181" t="s">
        <v>94</v>
      </c>
      <c r="C21" s="49" t="s">
        <v>47</v>
      </c>
      <c r="D21" s="71">
        <v>504</v>
      </c>
      <c r="E21" s="128" t="s">
        <v>34</v>
      </c>
      <c r="F21" s="158">
        <v>13</v>
      </c>
      <c r="G21" s="129" t="s">
        <v>35</v>
      </c>
      <c r="H21" s="81">
        <v>491</v>
      </c>
      <c r="I21" s="128" t="s">
        <v>34</v>
      </c>
      <c r="J21" s="81">
        <v>2</v>
      </c>
      <c r="K21" s="129" t="s">
        <v>35</v>
      </c>
      <c r="L21" s="149">
        <v>614</v>
      </c>
      <c r="M21" s="143" t="s">
        <v>34</v>
      </c>
      <c r="N21" s="81">
        <v>14</v>
      </c>
      <c r="O21" s="129" t="s">
        <v>35</v>
      </c>
      <c r="P21" s="128"/>
      <c r="Q21" s="164">
        <f t="shared" si="0"/>
        <v>1105</v>
      </c>
      <c r="R21" s="143" t="s">
        <v>34</v>
      </c>
      <c r="S21" s="71">
        <f t="shared" si="1"/>
        <v>16</v>
      </c>
      <c r="T21" s="129" t="s">
        <v>35</v>
      </c>
    </row>
    <row r="22" spans="2:20" ht="21.75" customHeight="1">
      <c r="B22" s="182"/>
      <c r="C22" s="78" t="s">
        <v>48</v>
      </c>
      <c r="D22" s="71">
        <v>864</v>
      </c>
      <c r="E22" s="66" t="s">
        <v>34</v>
      </c>
      <c r="F22" s="158">
        <v>21</v>
      </c>
      <c r="G22" s="65" t="s">
        <v>35</v>
      </c>
      <c r="H22" s="81">
        <v>891</v>
      </c>
      <c r="I22" s="66" t="s">
        <v>34</v>
      </c>
      <c r="J22" s="81">
        <v>5</v>
      </c>
      <c r="K22" s="65" t="s">
        <v>35</v>
      </c>
      <c r="L22" s="149">
        <v>1050</v>
      </c>
      <c r="M22" s="63" t="s">
        <v>34</v>
      </c>
      <c r="N22" s="81">
        <v>26</v>
      </c>
      <c r="O22" s="65" t="s">
        <v>35</v>
      </c>
      <c r="P22" s="128"/>
      <c r="Q22" s="58">
        <f t="shared" si="0"/>
        <v>1941</v>
      </c>
      <c r="R22" s="63" t="s">
        <v>34</v>
      </c>
      <c r="S22" s="71">
        <f t="shared" si="1"/>
        <v>31</v>
      </c>
      <c r="T22" s="65" t="s">
        <v>35</v>
      </c>
    </row>
    <row r="23" spans="2:20" ht="21.75" customHeight="1">
      <c r="B23" s="183"/>
      <c r="C23" s="110" t="s">
        <v>45</v>
      </c>
      <c r="D23" s="134">
        <f>SUM(D21:D22)</f>
        <v>1368</v>
      </c>
      <c r="E23" s="131" t="s">
        <v>34</v>
      </c>
      <c r="F23" s="159">
        <f>SUM(F21:F22)</f>
        <v>34</v>
      </c>
      <c r="G23" s="132" t="s">
        <v>35</v>
      </c>
      <c r="H23" s="114">
        <f>SUM(H21:H22)</f>
        <v>1382</v>
      </c>
      <c r="I23" s="131" t="s">
        <v>34</v>
      </c>
      <c r="J23" s="114">
        <f>SUM(J21:J22)</f>
        <v>7</v>
      </c>
      <c r="K23" s="132" t="s">
        <v>35</v>
      </c>
      <c r="L23" s="130">
        <f>SUM(L21:L22)</f>
        <v>1664</v>
      </c>
      <c r="M23" s="144" t="s">
        <v>34</v>
      </c>
      <c r="N23" s="114">
        <f>SUM(N21:N22)</f>
        <v>40</v>
      </c>
      <c r="O23" s="132" t="s">
        <v>35</v>
      </c>
      <c r="P23" s="131"/>
      <c r="Q23" s="106">
        <f t="shared" si="0"/>
        <v>3046</v>
      </c>
      <c r="R23" s="144" t="s">
        <v>34</v>
      </c>
      <c r="S23" s="133">
        <f t="shared" si="1"/>
        <v>47</v>
      </c>
      <c r="T23" s="132" t="s">
        <v>35</v>
      </c>
    </row>
    <row r="24" spans="2:20" ht="21.75" customHeight="1">
      <c r="B24" s="181" t="s">
        <v>95</v>
      </c>
      <c r="C24" s="49" t="s">
        <v>49</v>
      </c>
      <c r="D24" s="71">
        <v>478</v>
      </c>
      <c r="E24" s="128" t="s">
        <v>34</v>
      </c>
      <c r="F24" s="158">
        <v>1</v>
      </c>
      <c r="G24" s="129" t="s">
        <v>35</v>
      </c>
      <c r="H24" s="81">
        <v>478</v>
      </c>
      <c r="I24" s="128" t="s">
        <v>34</v>
      </c>
      <c r="J24" s="81">
        <v>1</v>
      </c>
      <c r="K24" s="129" t="s">
        <v>35</v>
      </c>
      <c r="L24" s="149">
        <v>562</v>
      </c>
      <c r="M24" s="143" t="s">
        <v>34</v>
      </c>
      <c r="N24" s="81">
        <v>1</v>
      </c>
      <c r="O24" s="129" t="s">
        <v>35</v>
      </c>
      <c r="P24" s="128"/>
      <c r="Q24" s="71">
        <f t="shared" si="0"/>
        <v>1040</v>
      </c>
      <c r="R24" s="143" t="s">
        <v>34</v>
      </c>
      <c r="S24" s="164">
        <f t="shared" si="1"/>
        <v>2</v>
      </c>
      <c r="T24" s="129" t="s">
        <v>35</v>
      </c>
    </row>
    <row r="25" spans="2:20" ht="21.75" customHeight="1">
      <c r="B25" s="182"/>
      <c r="C25" s="56" t="s">
        <v>50</v>
      </c>
      <c r="D25" s="58">
        <v>303</v>
      </c>
      <c r="E25" s="66" t="s">
        <v>34</v>
      </c>
      <c r="F25" s="157">
        <v>0</v>
      </c>
      <c r="G25" s="65" t="s">
        <v>35</v>
      </c>
      <c r="H25" s="61">
        <v>324</v>
      </c>
      <c r="I25" s="66" t="s">
        <v>34</v>
      </c>
      <c r="J25" s="61">
        <v>0</v>
      </c>
      <c r="K25" s="65" t="s">
        <v>35</v>
      </c>
      <c r="L25" s="147">
        <v>342</v>
      </c>
      <c r="M25" s="63" t="s">
        <v>34</v>
      </c>
      <c r="N25" s="61">
        <v>0</v>
      </c>
      <c r="O25" s="65" t="s">
        <v>35</v>
      </c>
      <c r="P25" s="66"/>
      <c r="Q25" s="58">
        <f t="shared" si="0"/>
        <v>666</v>
      </c>
      <c r="R25" s="63" t="s">
        <v>34</v>
      </c>
      <c r="S25" s="58">
        <f t="shared" si="1"/>
        <v>0</v>
      </c>
      <c r="T25" s="65" t="s">
        <v>35</v>
      </c>
    </row>
    <row r="26" spans="2:20" ht="21.75" customHeight="1">
      <c r="B26" s="183"/>
      <c r="C26" s="110" t="s">
        <v>45</v>
      </c>
      <c r="D26" s="134">
        <f>SUM(D24:D25)</f>
        <v>781</v>
      </c>
      <c r="E26" s="131" t="s">
        <v>34</v>
      </c>
      <c r="F26" s="159">
        <f>SUM(F24:F25)</f>
        <v>1</v>
      </c>
      <c r="G26" s="132" t="s">
        <v>35</v>
      </c>
      <c r="H26" s="114">
        <f>SUM(H24:H25)</f>
        <v>802</v>
      </c>
      <c r="I26" s="131" t="s">
        <v>34</v>
      </c>
      <c r="J26" s="114">
        <f>SUM(J24:J25)</f>
        <v>1</v>
      </c>
      <c r="K26" s="132" t="s">
        <v>35</v>
      </c>
      <c r="L26" s="130">
        <f>SUM(L24:L25)</f>
        <v>904</v>
      </c>
      <c r="M26" s="144" t="s">
        <v>34</v>
      </c>
      <c r="N26" s="114">
        <f>SUM(N24:N25)</f>
        <v>1</v>
      </c>
      <c r="O26" s="132" t="s">
        <v>35</v>
      </c>
      <c r="P26" s="131"/>
      <c r="Q26" s="133">
        <f t="shared" si="0"/>
        <v>1706</v>
      </c>
      <c r="R26" s="144" t="s">
        <v>34</v>
      </c>
      <c r="S26" s="106">
        <f t="shared" si="1"/>
        <v>2</v>
      </c>
      <c r="T26" s="132" t="s">
        <v>35</v>
      </c>
    </row>
    <row r="27" spans="2:20" ht="21.75" customHeight="1">
      <c r="B27" s="181" t="s">
        <v>96</v>
      </c>
      <c r="C27" s="49" t="s">
        <v>51</v>
      </c>
      <c r="D27" s="71">
        <v>1147</v>
      </c>
      <c r="E27" s="128" t="s">
        <v>34</v>
      </c>
      <c r="F27" s="81">
        <v>15</v>
      </c>
      <c r="G27" s="129" t="s">
        <v>35</v>
      </c>
      <c r="H27" s="81">
        <v>1116</v>
      </c>
      <c r="I27" s="128" t="s">
        <v>34</v>
      </c>
      <c r="J27" s="81">
        <v>9</v>
      </c>
      <c r="K27" s="129" t="s">
        <v>35</v>
      </c>
      <c r="L27" s="149">
        <v>1298</v>
      </c>
      <c r="M27" s="143" t="s">
        <v>34</v>
      </c>
      <c r="N27" s="81">
        <v>6</v>
      </c>
      <c r="O27" s="129" t="s">
        <v>35</v>
      </c>
      <c r="P27" s="128"/>
      <c r="Q27" s="71">
        <f t="shared" si="0"/>
        <v>2414</v>
      </c>
      <c r="R27" s="143" t="s">
        <v>34</v>
      </c>
      <c r="S27" s="164">
        <f t="shared" si="1"/>
        <v>15</v>
      </c>
      <c r="T27" s="129" t="s">
        <v>35</v>
      </c>
    </row>
    <row r="28" spans="2:20" ht="21.75" customHeight="1">
      <c r="B28" s="182"/>
      <c r="C28" s="56" t="s">
        <v>52</v>
      </c>
      <c r="D28" s="58">
        <v>284</v>
      </c>
      <c r="E28" s="66" t="s">
        <v>34</v>
      </c>
      <c r="F28" s="157">
        <v>0</v>
      </c>
      <c r="G28" s="65" t="s">
        <v>35</v>
      </c>
      <c r="H28" s="61">
        <v>296</v>
      </c>
      <c r="I28" s="66" t="s">
        <v>34</v>
      </c>
      <c r="J28" s="61">
        <v>0</v>
      </c>
      <c r="K28" s="65" t="s">
        <v>35</v>
      </c>
      <c r="L28" s="147">
        <v>329</v>
      </c>
      <c r="M28" s="63" t="s">
        <v>34</v>
      </c>
      <c r="N28" s="61">
        <v>1</v>
      </c>
      <c r="O28" s="65" t="s">
        <v>35</v>
      </c>
      <c r="P28" s="66"/>
      <c r="Q28" s="58">
        <f t="shared" si="0"/>
        <v>625</v>
      </c>
      <c r="R28" s="63" t="s">
        <v>34</v>
      </c>
      <c r="S28" s="58">
        <f t="shared" si="1"/>
        <v>1</v>
      </c>
      <c r="T28" s="65" t="s">
        <v>35</v>
      </c>
    </row>
    <row r="29" spans="2:20" ht="21.75" customHeight="1">
      <c r="B29" s="183"/>
      <c r="C29" s="110" t="s">
        <v>45</v>
      </c>
      <c r="D29" s="134">
        <f>SUM(D27:D28)</f>
        <v>1431</v>
      </c>
      <c r="E29" s="131" t="s">
        <v>34</v>
      </c>
      <c r="F29" s="159">
        <f>SUM(F27:F28)</f>
        <v>15</v>
      </c>
      <c r="G29" s="132" t="s">
        <v>35</v>
      </c>
      <c r="H29" s="114">
        <f>SUM(H27:H28)</f>
        <v>1412</v>
      </c>
      <c r="I29" s="131" t="s">
        <v>34</v>
      </c>
      <c r="J29" s="114">
        <f>SUM(J27:J28)</f>
        <v>9</v>
      </c>
      <c r="K29" s="132" t="s">
        <v>35</v>
      </c>
      <c r="L29" s="130">
        <f>SUM(L27:L28)</f>
        <v>1627</v>
      </c>
      <c r="M29" s="144" t="s">
        <v>34</v>
      </c>
      <c r="N29" s="114">
        <f>SUM(N27:N28)</f>
        <v>7</v>
      </c>
      <c r="O29" s="132" t="s">
        <v>35</v>
      </c>
      <c r="P29" s="131"/>
      <c r="Q29" s="133">
        <f t="shared" si="0"/>
        <v>3039</v>
      </c>
      <c r="R29" s="144" t="s">
        <v>34</v>
      </c>
      <c r="S29" s="106">
        <f t="shared" si="1"/>
        <v>16</v>
      </c>
      <c r="T29" s="132" t="s">
        <v>35</v>
      </c>
    </row>
    <row r="30" spans="2:20" ht="21.75" customHeight="1">
      <c r="B30" s="181" t="s">
        <v>97</v>
      </c>
      <c r="C30" s="49" t="s">
        <v>53</v>
      </c>
      <c r="D30" s="71">
        <v>468</v>
      </c>
      <c r="E30" s="128" t="s">
        <v>34</v>
      </c>
      <c r="F30" s="158">
        <v>0</v>
      </c>
      <c r="G30" s="129" t="s">
        <v>35</v>
      </c>
      <c r="H30" s="81">
        <v>483</v>
      </c>
      <c r="I30" s="128" t="s">
        <v>34</v>
      </c>
      <c r="J30" s="81">
        <v>0</v>
      </c>
      <c r="K30" s="129" t="s">
        <v>35</v>
      </c>
      <c r="L30" s="149">
        <v>599</v>
      </c>
      <c r="M30" s="143" t="s">
        <v>34</v>
      </c>
      <c r="N30" s="81">
        <v>1</v>
      </c>
      <c r="O30" s="129" t="s">
        <v>35</v>
      </c>
      <c r="P30" s="128"/>
      <c r="Q30" s="71">
        <f t="shared" si="0"/>
        <v>1082</v>
      </c>
      <c r="R30" s="143" t="s">
        <v>34</v>
      </c>
      <c r="S30" s="164">
        <f t="shared" si="1"/>
        <v>1</v>
      </c>
      <c r="T30" s="129" t="s">
        <v>35</v>
      </c>
    </row>
    <row r="31" spans="2:20" ht="21.75" customHeight="1">
      <c r="B31" s="182"/>
      <c r="C31" s="56" t="s">
        <v>54</v>
      </c>
      <c r="D31" s="58">
        <v>314</v>
      </c>
      <c r="E31" s="66" t="s">
        <v>34</v>
      </c>
      <c r="F31" s="157">
        <v>0</v>
      </c>
      <c r="G31" s="65" t="s">
        <v>35</v>
      </c>
      <c r="H31" s="61">
        <v>346</v>
      </c>
      <c r="I31" s="66" t="s">
        <v>34</v>
      </c>
      <c r="J31" s="61">
        <v>0</v>
      </c>
      <c r="K31" s="65" t="s">
        <v>35</v>
      </c>
      <c r="L31" s="147">
        <v>404</v>
      </c>
      <c r="M31" s="63" t="s">
        <v>34</v>
      </c>
      <c r="N31" s="61">
        <v>0</v>
      </c>
      <c r="O31" s="65" t="s">
        <v>35</v>
      </c>
      <c r="P31" s="66"/>
      <c r="Q31" s="58">
        <f t="shared" si="0"/>
        <v>750</v>
      </c>
      <c r="R31" s="63" t="s">
        <v>34</v>
      </c>
      <c r="S31" s="58">
        <f t="shared" si="1"/>
        <v>0</v>
      </c>
      <c r="T31" s="65" t="s">
        <v>35</v>
      </c>
    </row>
    <row r="32" spans="2:20" ht="21.75" customHeight="1">
      <c r="B32" s="183"/>
      <c r="C32" s="110" t="s">
        <v>45</v>
      </c>
      <c r="D32" s="134">
        <f>SUM(D30:D31)</f>
        <v>782</v>
      </c>
      <c r="E32" s="131" t="s">
        <v>34</v>
      </c>
      <c r="F32" s="159">
        <f>SUM(F30:F31)</f>
        <v>0</v>
      </c>
      <c r="G32" s="132" t="s">
        <v>35</v>
      </c>
      <c r="H32" s="117">
        <f>SUM(H30:H31)</f>
        <v>829</v>
      </c>
      <c r="I32" s="131" t="s">
        <v>34</v>
      </c>
      <c r="J32" s="114">
        <f>SUM(J30:J31)</f>
        <v>0</v>
      </c>
      <c r="K32" s="132" t="s">
        <v>35</v>
      </c>
      <c r="L32" s="130">
        <f>SUM(L30:L31)</f>
        <v>1003</v>
      </c>
      <c r="M32" s="144" t="s">
        <v>34</v>
      </c>
      <c r="N32" s="114">
        <f>SUM(N30:N31)</f>
        <v>1</v>
      </c>
      <c r="O32" s="132" t="s">
        <v>35</v>
      </c>
      <c r="P32" s="131"/>
      <c r="Q32" s="133">
        <f t="shared" si="0"/>
        <v>1832</v>
      </c>
      <c r="R32" s="144" t="s">
        <v>34</v>
      </c>
      <c r="S32" s="106">
        <f t="shared" si="1"/>
        <v>1</v>
      </c>
      <c r="T32" s="132" t="s">
        <v>35</v>
      </c>
    </row>
    <row r="33" spans="2:20" ht="21.75" customHeight="1">
      <c r="B33" s="179" t="s">
        <v>98</v>
      </c>
      <c r="C33" s="78" t="s">
        <v>55</v>
      </c>
      <c r="D33" s="71">
        <v>464</v>
      </c>
      <c r="E33" s="128" t="s">
        <v>34</v>
      </c>
      <c r="F33" s="158">
        <v>0</v>
      </c>
      <c r="G33" s="129" t="s">
        <v>35</v>
      </c>
      <c r="H33" s="81">
        <v>503</v>
      </c>
      <c r="I33" s="128" t="s">
        <v>34</v>
      </c>
      <c r="J33" s="81">
        <v>0</v>
      </c>
      <c r="K33" s="129" t="s">
        <v>35</v>
      </c>
      <c r="L33" s="149">
        <v>585</v>
      </c>
      <c r="M33" s="143" t="s">
        <v>34</v>
      </c>
      <c r="N33" s="81">
        <v>3</v>
      </c>
      <c r="O33" s="129" t="s">
        <v>35</v>
      </c>
      <c r="P33" s="128"/>
      <c r="Q33" s="71">
        <f t="shared" si="0"/>
        <v>1088</v>
      </c>
      <c r="R33" s="143" t="s">
        <v>34</v>
      </c>
      <c r="S33" s="164">
        <f t="shared" si="1"/>
        <v>3</v>
      </c>
      <c r="T33" s="129" t="s">
        <v>35</v>
      </c>
    </row>
    <row r="34" spans="2:20" ht="21.75" customHeight="1">
      <c r="B34" s="179"/>
      <c r="C34" s="56" t="s">
        <v>56</v>
      </c>
      <c r="D34" s="58">
        <v>410</v>
      </c>
      <c r="E34" s="66" t="s">
        <v>34</v>
      </c>
      <c r="F34" s="157">
        <v>7</v>
      </c>
      <c r="G34" s="65" t="s">
        <v>35</v>
      </c>
      <c r="H34" s="61">
        <v>422</v>
      </c>
      <c r="I34" s="66" t="s">
        <v>34</v>
      </c>
      <c r="J34" s="61">
        <v>1</v>
      </c>
      <c r="K34" s="65" t="s">
        <v>35</v>
      </c>
      <c r="L34" s="147">
        <v>530</v>
      </c>
      <c r="M34" s="63" t="s">
        <v>34</v>
      </c>
      <c r="N34" s="61">
        <v>7</v>
      </c>
      <c r="O34" s="65" t="s">
        <v>35</v>
      </c>
      <c r="P34" s="66"/>
      <c r="Q34" s="58">
        <f t="shared" si="0"/>
        <v>952</v>
      </c>
      <c r="R34" s="63" t="s">
        <v>34</v>
      </c>
      <c r="S34" s="58">
        <f t="shared" si="1"/>
        <v>8</v>
      </c>
      <c r="T34" s="65" t="s">
        <v>35</v>
      </c>
    </row>
    <row r="35" spans="2:20" ht="21.75" customHeight="1" thickBot="1">
      <c r="B35" s="184"/>
      <c r="C35" s="119" t="s">
        <v>45</v>
      </c>
      <c r="D35" s="135">
        <f>SUM(D33:D34)</f>
        <v>874</v>
      </c>
      <c r="E35" s="136" t="s">
        <v>34</v>
      </c>
      <c r="F35" s="160">
        <f>SUM(F33:F34)</f>
        <v>7</v>
      </c>
      <c r="G35" s="137" t="s">
        <v>35</v>
      </c>
      <c r="H35" s="138">
        <f>SUM(H33:H34)</f>
        <v>925</v>
      </c>
      <c r="I35" s="136" t="s">
        <v>34</v>
      </c>
      <c r="J35" s="138">
        <f>SUM(J33:J34)</f>
        <v>1</v>
      </c>
      <c r="K35" s="137" t="s">
        <v>35</v>
      </c>
      <c r="L35" s="151">
        <f>SUM(L33:L34)</f>
        <v>1115</v>
      </c>
      <c r="M35" s="145" t="s">
        <v>34</v>
      </c>
      <c r="N35" s="138">
        <f>SUM(N33:N34)</f>
        <v>10</v>
      </c>
      <c r="O35" s="137" t="s">
        <v>35</v>
      </c>
      <c r="P35" s="136"/>
      <c r="Q35" s="139">
        <f t="shared" si="0"/>
        <v>2040</v>
      </c>
      <c r="R35" s="145" t="s">
        <v>34</v>
      </c>
      <c r="S35" s="121">
        <f>SUM(J35,N35)</f>
        <v>11</v>
      </c>
      <c r="T35" s="137" t="s">
        <v>35</v>
      </c>
    </row>
    <row r="36" spans="2:20" ht="28.5" customHeight="1" thickTop="1">
      <c r="B36" s="185" t="s">
        <v>81</v>
      </c>
      <c r="C36" s="186"/>
      <c r="D36" s="140">
        <f>SUM(D18,D20,D23,D26,D29,D32,D35)</f>
        <v>24264</v>
      </c>
      <c r="E36" s="128" t="s">
        <v>34</v>
      </c>
      <c r="F36" s="102">
        <f>SUM(F18,F20,F23,F26,F29,F32,F35)</f>
        <v>213</v>
      </c>
      <c r="G36" s="129" t="s">
        <v>35</v>
      </c>
      <c r="H36" s="153">
        <f>SUM(H35,H32,H29,H26,H23,H20,H18)</f>
        <v>24401</v>
      </c>
      <c r="I36" s="154" t="s">
        <v>34</v>
      </c>
      <c r="J36" s="102">
        <f>SUM(J35,J32,J29,J26,J23,J20,J18)</f>
        <v>108</v>
      </c>
      <c r="K36" s="155" t="s">
        <v>35</v>
      </c>
      <c r="L36" s="153">
        <f>SUM(L18,L20,L23,L26,L29,L32,L35)</f>
        <v>28821</v>
      </c>
      <c r="M36" s="156" t="s">
        <v>34</v>
      </c>
      <c r="N36" s="102">
        <f>SUM(N35,N32,N29,N26,N23,N20,N18)</f>
        <v>221</v>
      </c>
      <c r="O36" s="155" t="s">
        <v>35</v>
      </c>
      <c r="P36" s="154"/>
      <c r="Q36" s="165">
        <f t="shared" si="0"/>
        <v>53222</v>
      </c>
      <c r="R36" s="156" t="s">
        <v>34</v>
      </c>
      <c r="S36" s="161">
        <f>SUM(J36,N36)</f>
        <v>329</v>
      </c>
      <c r="T36" s="141" t="s">
        <v>35</v>
      </c>
    </row>
    <row r="37" spans="2:20" ht="20.25" customHeight="1">
      <c r="B37" s="99" t="s">
        <v>109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27"/>
      <c r="R37" s="99"/>
      <c r="S37" s="99"/>
      <c r="T37" s="99"/>
    </row>
    <row r="38" spans="2:19" ht="20.25" customHeight="1">
      <c r="B38" s="127" t="s">
        <v>99</v>
      </c>
      <c r="C38" s="127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2:20" ht="19.5" customHeight="1">
      <c r="B39" s="187" t="s">
        <v>110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</row>
    <row r="40" spans="2:19" ht="18.75" customHeight="1">
      <c r="B40" s="142" t="s">
        <v>108</v>
      </c>
      <c r="C40" s="14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2:19" ht="18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9" ht="18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9" ht="18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19" ht="18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2:19" ht="18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2:19" ht="18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2:19" ht="18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2:19" ht="18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2:19" ht="18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ht="18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ht="18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ht="18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ht="34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ht="34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ht="34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ht="34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ht="34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ht="34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ht="34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ht="34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ht="34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ht="34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ht="34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ht="34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ht="34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ht="34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ht="34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ht="34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ht="34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ht="34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ht="34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ht="34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ht="34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ht="34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ht="34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ht="34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ht="34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ht="34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ht="34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ht="34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ht="34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2:19" ht="34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ht="34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ht="34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ht="34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9" ht="34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9" ht="34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ht="34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ht="34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</sheetData>
  <sheetProtection/>
  <mergeCells count="17">
    <mergeCell ref="B33:B35"/>
    <mergeCell ref="B36:C36"/>
    <mergeCell ref="B39:T39"/>
    <mergeCell ref="B5:B18"/>
    <mergeCell ref="B19:B20"/>
    <mergeCell ref="B21:B23"/>
    <mergeCell ref="B24:B26"/>
    <mergeCell ref="B27:B29"/>
    <mergeCell ref="B30:B32"/>
    <mergeCell ref="B1:T1"/>
    <mergeCell ref="M2:S2"/>
    <mergeCell ref="J3:T3"/>
    <mergeCell ref="B4:C4"/>
    <mergeCell ref="D4:G4"/>
    <mergeCell ref="H4:K4"/>
    <mergeCell ref="L4:O4"/>
    <mergeCell ref="P4:T4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B18" sqref="B18"/>
    </sheetView>
  </sheetViews>
  <sheetFormatPr defaultColWidth="9.00390625" defaultRowHeight="13.5"/>
  <cols>
    <col min="1" max="1" width="2.50390625" style="0" customWidth="1"/>
    <col min="2" max="3" width="11.625" style="9" customWidth="1"/>
    <col min="4" max="4" width="11.625" style="0" customWidth="1"/>
    <col min="5" max="7" width="11.625" style="9" customWidth="1"/>
    <col min="8" max="8" width="11.625" style="0" customWidth="1"/>
    <col min="9" max="9" width="3.50390625" style="0" customWidth="1"/>
    <col min="10" max="10" width="13.625" style="0" customWidth="1"/>
    <col min="11" max="12" width="9.375" style="9" customWidth="1"/>
    <col min="13" max="13" width="9.375" style="10" customWidth="1"/>
    <col min="14" max="14" width="8.625" style="0" customWidth="1"/>
  </cols>
  <sheetData>
    <row r="1" spans="1:14" s="5" customFormat="1" ht="21" customHeight="1">
      <c r="A1" s="2"/>
      <c r="B1" s="170" t="s">
        <v>14</v>
      </c>
      <c r="C1" s="170"/>
      <c r="D1" s="170"/>
      <c r="E1" s="170"/>
      <c r="F1" s="170"/>
      <c r="G1" s="170"/>
      <c r="H1" s="170"/>
      <c r="I1" s="11"/>
      <c r="J1" s="2"/>
      <c r="K1" s="12"/>
      <c r="L1" s="12"/>
      <c r="M1" s="13"/>
      <c r="N1" s="2"/>
    </row>
    <row r="2" spans="1:14" s="5" customFormat="1" ht="11.25" customHeight="1">
      <c r="A2" s="2"/>
      <c r="B2" s="171"/>
      <c r="C2" s="171"/>
      <c r="D2" s="171"/>
      <c r="E2" s="171"/>
      <c r="F2" s="171"/>
      <c r="G2" s="171"/>
      <c r="H2" s="171"/>
      <c r="I2" s="14"/>
      <c r="J2" s="2"/>
      <c r="K2" s="12"/>
      <c r="L2" s="12"/>
      <c r="M2" s="13"/>
      <c r="N2" s="2"/>
    </row>
    <row r="3" spans="1:14" s="5" customFormat="1" ht="22.5" customHeight="1">
      <c r="A3" s="15"/>
      <c r="B3" s="171" t="s">
        <v>13</v>
      </c>
      <c r="C3" s="171"/>
      <c r="D3" s="171"/>
      <c r="E3" s="171"/>
      <c r="F3" s="171"/>
      <c r="G3" s="171"/>
      <c r="H3" s="171"/>
      <c r="I3" s="14"/>
      <c r="J3" s="92" t="s">
        <v>15</v>
      </c>
      <c r="K3" s="93" t="s">
        <v>16</v>
      </c>
      <c r="L3" s="93" t="s">
        <v>17</v>
      </c>
      <c r="M3" s="94" t="s">
        <v>18</v>
      </c>
      <c r="N3" s="2"/>
    </row>
    <row r="4" spans="1:14" s="5" customFormat="1" ht="22.5" customHeight="1">
      <c r="A4" s="16"/>
      <c r="B4" s="171" t="s">
        <v>88</v>
      </c>
      <c r="C4" s="171"/>
      <c r="D4" s="171"/>
      <c r="E4" s="171"/>
      <c r="F4" s="171"/>
      <c r="G4" s="171"/>
      <c r="H4" s="171"/>
      <c r="I4" s="16"/>
      <c r="J4" s="92" t="s">
        <v>65</v>
      </c>
      <c r="K4" s="95">
        <v>0</v>
      </c>
      <c r="L4" s="95">
        <v>2</v>
      </c>
      <c r="M4" s="96">
        <f>SUM(K4+L4)</f>
        <v>2</v>
      </c>
      <c r="N4" s="2"/>
    </row>
    <row r="5" spans="1:14" s="5" customFormat="1" ht="22.5" customHeight="1">
      <c r="A5" s="16"/>
      <c r="B5" s="17"/>
      <c r="C5" s="166" t="s">
        <v>19</v>
      </c>
      <c r="D5" s="166"/>
      <c r="E5" s="172" t="s">
        <v>20</v>
      </c>
      <c r="F5" s="172"/>
      <c r="G5" s="166" t="s">
        <v>21</v>
      </c>
      <c r="H5" s="166"/>
      <c r="I5" s="18"/>
      <c r="J5" s="98" t="s">
        <v>22</v>
      </c>
      <c r="K5" s="95">
        <v>7</v>
      </c>
      <c r="L5" s="95">
        <v>40</v>
      </c>
      <c r="M5" s="96">
        <f aca="true" t="shared" si="0" ref="M5:M21">SUM(K5+L5)</f>
        <v>47</v>
      </c>
      <c r="N5" s="2"/>
    </row>
    <row r="6" spans="1:14" s="5" customFormat="1" ht="22.5" customHeight="1">
      <c r="A6" s="16"/>
      <c r="B6" s="19" t="s">
        <v>23</v>
      </c>
      <c r="C6" s="167" t="s">
        <v>24</v>
      </c>
      <c r="D6" s="167"/>
      <c r="E6" s="168" t="s">
        <v>25</v>
      </c>
      <c r="F6" s="168"/>
      <c r="G6" s="167" t="s">
        <v>26</v>
      </c>
      <c r="H6" s="167"/>
      <c r="I6" s="18"/>
      <c r="J6" s="98" t="s">
        <v>60</v>
      </c>
      <c r="K6" s="95">
        <v>33</v>
      </c>
      <c r="L6" s="95">
        <v>195</v>
      </c>
      <c r="M6" s="96">
        <f t="shared" si="0"/>
        <v>228</v>
      </c>
      <c r="N6" s="2"/>
    </row>
    <row r="7" spans="1:14" s="5" customFormat="1" ht="22.5" customHeight="1">
      <c r="A7" s="16"/>
      <c r="B7" s="20"/>
      <c r="C7" s="21" t="s">
        <v>57</v>
      </c>
      <c r="D7" s="22" t="s">
        <v>58</v>
      </c>
      <c r="E7" s="21" t="s">
        <v>57</v>
      </c>
      <c r="F7" s="22" t="s">
        <v>58</v>
      </c>
      <c r="G7" s="21" t="s">
        <v>57</v>
      </c>
      <c r="H7" s="22" t="s">
        <v>58</v>
      </c>
      <c r="I7" s="23"/>
      <c r="J7" s="98" t="s">
        <v>61</v>
      </c>
      <c r="K7" s="95">
        <v>196</v>
      </c>
      <c r="L7" s="95">
        <v>676</v>
      </c>
      <c r="M7" s="96">
        <f t="shared" si="0"/>
        <v>872</v>
      </c>
      <c r="N7" s="2"/>
    </row>
    <row r="8" spans="1:14" s="5" customFormat="1" ht="22.5" customHeight="1">
      <c r="A8" s="16"/>
      <c r="B8" s="24" t="s">
        <v>27</v>
      </c>
      <c r="C8" s="25"/>
      <c r="D8" s="26"/>
      <c r="E8" s="25"/>
      <c r="F8" s="25"/>
      <c r="G8" s="25"/>
      <c r="H8" s="26"/>
      <c r="I8" s="27"/>
      <c r="J8" s="98" t="s">
        <v>62</v>
      </c>
      <c r="K8" s="95">
        <v>623</v>
      </c>
      <c r="L8" s="95">
        <v>1458</v>
      </c>
      <c r="M8" s="96">
        <f t="shared" si="0"/>
        <v>2081</v>
      </c>
      <c r="N8" s="2"/>
    </row>
    <row r="9" spans="1:14" s="5" customFormat="1" ht="22.5" customHeight="1">
      <c r="A9" s="16"/>
      <c r="B9" s="28">
        <f>C9+E9+G9</f>
        <v>24546</v>
      </c>
      <c r="C9" s="29">
        <v>2784</v>
      </c>
      <c r="D9" s="89">
        <f>SUM(C9/B9)</f>
        <v>0.11341970178440479</v>
      </c>
      <c r="E9" s="29">
        <v>14420</v>
      </c>
      <c r="F9" s="89">
        <f>SUM(E9/B9)</f>
        <v>0.5874684266275564</v>
      </c>
      <c r="G9" s="29">
        <v>7342</v>
      </c>
      <c r="H9" s="89">
        <f>SUM(G9/B9)</f>
        <v>0.29911187158803876</v>
      </c>
      <c r="I9" s="27"/>
      <c r="J9" s="98" t="s">
        <v>63</v>
      </c>
      <c r="K9" s="95">
        <v>1283</v>
      </c>
      <c r="L9" s="95">
        <v>2127</v>
      </c>
      <c r="M9" s="96">
        <f t="shared" si="0"/>
        <v>3410</v>
      </c>
      <c r="N9" s="2"/>
    </row>
    <row r="10" spans="1:14" s="5" customFormat="1" ht="22.5" customHeight="1">
      <c r="A10" s="16"/>
      <c r="B10" s="30"/>
      <c r="C10" s="31"/>
      <c r="D10" s="32"/>
      <c r="E10" s="32"/>
      <c r="F10" s="32"/>
      <c r="G10" s="32"/>
      <c r="H10" s="32"/>
      <c r="I10" s="33"/>
      <c r="J10" s="98" t="s">
        <v>64</v>
      </c>
      <c r="K10" s="95">
        <v>1684</v>
      </c>
      <c r="L10" s="95">
        <v>2399</v>
      </c>
      <c r="M10" s="96">
        <f t="shared" si="0"/>
        <v>4083</v>
      </c>
      <c r="N10" s="2"/>
    </row>
    <row r="11" spans="1:14" s="5" customFormat="1" ht="22.5" customHeight="1">
      <c r="A11" s="16"/>
      <c r="B11" s="28" t="s">
        <v>28</v>
      </c>
      <c r="C11" s="34"/>
      <c r="D11" s="27"/>
      <c r="E11" s="34"/>
      <c r="F11" s="34"/>
      <c r="G11" s="35"/>
      <c r="H11" s="27"/>
      <c r="I11" s="27"/>
      <c r="J11" s="98" t="s">
        <v>66</v>
      </c>
      <c r="K11" s="95">
        <v>1756</v>
      </c>
      <c r="L11" s="95">
        <v>2340</v>
      </c>
      <c r="M11" s="96">
        <f t="shared" si="0"/>
        <v>4096</v>
      </c>
      <c r="N11" s="2"/>
    </row>
    <row r="12" spans="1:14" s="5" customFormat="1" ht="22.5" customHeight="1">
      <c r="A12" s="16"/>
      <c r="B12" s="28">
        <f>C12+E12+G12</f>
        <v>28889</v>
      </c>
      <c r="C12" s="29">
        <v>2674</v>
      </c>
      <c r="D12" s="89">
        <f>SUM(C12/B12)</f>
        <v>0.09256118245699055</v>
      </c>
      <c r="E12" s="29">
        <v>14759</v>
      </c>
      <c r="F12" s="89">
        <f>SUM(E12/B12)</f>
        <v>0.5108864965903978</v>
      </c>
      <c r="G12" s="36">
        <v>11456</v>
      </c>
      <c r="H12" s="89">
        <f>SUM(G12/B12)</f>
        <v>0.3965523209526117</v>
      </c>
      <c r="I12" s="27"/>
      <c r="J12" s="98" t="s">
        <v>67</v>
      </c>
      <c r="K12" s="95">
        <v>1760</v>
      </c>
      <c r="L12" s="95">
        <v>2219</v>
      </c>
      <c r="M12" s="96">
        <f t="shared" si="0"/>
        <v>3979</v>
      </c>
      <c r="N12" s="2"/>
    </row>
    <row r="13" spans="1:14" s="5" customFormat="1" ht="22.5" customHeight="1">
      <c r="A13" s="16"/>
      <c r="B13" s="30"/>
      <c r="C13" s="31"/>
      <c r="D13" s="32"/>
      <c r="E13" s="32"/>
      <c r="F13" s="32"/>
      <c r="G13" s="32"/>
      <c r="H13" s="32"/>
      <c r="I13" s="33"/>
      <c r="J13" s="98" t="s">
        <v>68</v>
      </c>
      <c r="K13" s="95">
        <v>2690</v>
      </c>
      <c r="L13" s="95">
        <v>2777</v>
      </c>
      <c r="M13" s="96">
        <f t="shared" si="0"/>
        <v>5467</v>
      </c>
      <c r="N13" s="2"/>
    </row>
    <row r="14" spans="1:14" s="5" customFormat="1" ht="22.5" customHeight="1">
      <c r="A14" s="16"/>
      <c r="B14" s="24" t="s">
        <v>29</v>
      </c>
      <c r="C14" s="25"/>
      <c r="D14" s="26"/>
      <c r="E14" s="25"/>
      <c r="F14" s="25"/>
      <c r="G14" s="25"/>
      <c r="H14" s="26"/>
      <c r="I14" s="27"/>
      <c r="J14" s="98" t="s">
        <v>69</v>
      </c>
      <c r="K14" s="95">
        <v>2055</v>
      </c>
      <c r="L14" s="95">
        <v>2109</v>
      </c>
      <c r="M14" s="96">
        <f t="shared" si="0"/>
        <v>4164</v>
      </c>
      <c r="N14" s="2"/>
    </row>
    <row r="15" spans="1:14" s="5" customFormat="1" ht="22.5" customHeight="1">
      <c r="A15" s="16"/>
      <c r="B15" s="37">
        <f>C15+E15+G15</f>
        <v>53435</v>
      </c>
      <c r="C15" s="29">
        <f>SUM(C9:C13)</f>
        <v>5458</v>
      </c>
      <c r="D15" s="90">
        <f>SUM(C15/B15)</f>
        <v>0.10214279030597923</v>
      </c>
      <c r="E15" s="38">
        <f>SUM(E9:E13)</f>
        <v>29179</v>
      </c>
      <c r="F15" s="90">
        <f>SUM(E15/B15)</f>
        <v>0.5460653129970993</v>
      </c>
      <c r="G15" s="38">
        <f>SUM(G9:G13)</f>
        <v>18798</v>
      </c>
      <c r="H15" s="90">
        <f>SUM(G15/B15)</f>
        <v>0.3517918966969215</v>
      </c>
      <c r="I15" s="33"/>
      <c r="J15" s="98" t="s">
        <v>70</v>
      </c>
      <c r="K15" s="95">
        <v>1534</v>
      </c>
      <c r="L15" s="95">
        <v>1610</v>
      </c>
      <c r="M15" s="96">
        <f t="shared" si="0"/>
        <v>3144</v>
      </c>
      <c r="N15" s="2"/>
    </row>
    <row r="16" spans="1:14" s="5" customFormat="1" ht="22.5" customHeight="1">
      <c r="A16" s="2"/>
      <c r="B16" s="39"/>
      <c r="C16" s="40"/>
      <c r="D16" s="41"/>
      <c r="E16" s="40"/>
      <c r="F16" s="40"/>
      <c r="G16" s="40"/>
      <c r="H16" s="41"/>
      <c r="I16" s="42"/>
      <c r="J16" s="98" t="s">
        <v>71</v>
      </c>
      <c r="K16" s="95">
        <v>1275</v>
      </c>
      <c r="L16" s="95">
        <v>1393</v>
      </c>
      <c r="M16" s="96">
        <f t="shared" si="0"/>
        <v>2668</v>
      </c>
      <c r="N16" s="2"/>
    </row>
    <row r="17" spans="1:14" ht="22.5" customHeight="1">
      <c r="A17" s="6"/>
      <c r="B17" s="91" t="s">
        <v>59</v>
      </c>
      <c r="C17" s="7"/>
      <c r="D17" s="6"/>
      <c r="E17" s="7"/>
      <c r="F17" s="7"/>
      <c r="G17" s="7"/>
      <c r="H17" s="6"/>
      <c r="I17" s="6"/>
      <c r="J17" s="98" t="s">
        <v>72</v>
      </c>
      <c r="K17" s="95">
        <v>1302</v>
      </c>
      <c r="L17" s="95">
        <v>1344</v>
      </c>
      <c r="M17" s="96">
        <f t="shared" si="0"/>
        <v>2646</v>
      </c>
      <c r="N17" s="6"/>
    </row>
    <row r="18" spans="1:14" ht="22.5" customHeight="1">
      <c r="A18" s="6"/>
      <c r="B18" s="88" t="s">
        <v>89</v>
      </c>
      <c r="C18" s="7"/>
      <c r="D18" s="6"/>
      <c r="E18" s="7"/>
      <c r="F18" s="7"/>
      <c r="G18" s="169"/>
      <c r="H18" s="169"/>
      <c r="I18" s="6"/>
      <c r="J18" s="98" t="s">
        <v>73</v>
      </c>
      <c r="K18" s="95">
        <v>1502</v>
      </c>
      <c r="L18" s="95">
        <v>1424</v>
      </c>
      <c r="M18" s="96">
        <f t="shared" si="0"/>
        <v>2926</v>
      </c>
      <c r="N18" s="6"/>
    </row>
    <row r="19" spans="1:14" ht="22.5" customHeight="1">
      <c r="A19" s="6"/>
      <c r="B19" s="7"/>
      <c r="C19" s="7"/>
      <c r="D19" s="6"/>
      <c r="E19" s="7"/>
      <c r="F19" s="7"/>
      <c r="G19" s="7"/>
      <c r="H19" s="6"/>
      <c r="I19" s="6"/>
      <c r="J19" s="98" t="s">
        <v>74</v>
      </c>
      <c r="K19" s="95">
        <v>1127</v>
      </c>
      <c r="L19" s="95">
        <v>1119</v>
      </c>
      <c r="M19" s="96">
        <f t="shared" si="0"/>
        <v>2246</v>
      </c>
      <c r="N19" s="6"/>
    </row>
    <row r="20" spans="1:14" ht="22.5" customHeight="1">
      <c r="A20" s="6"/>
      <c r="B20" s="7"/>
      <c r="C20" s="7"/>
      <c r="D20" s="6"/>
      <c r="E20" s="7"/>
      <c r="F20" s="7"/>
      <c r="G20" s="7"/>
      <c r="H20" s="6"/>
      <c r="I20" s="6"/>
      <c r="J20" s="98" t="s">
        <v>75</v>
      </c>
      <c r="K20" s="95">
        <v>952</v>
      </c>
      <c r="L20" s="95">
        <v>966</v>
      </c>
      <c r="M20" s="96">
        <f t="shared" si="0"/>
        <v>1918</v>
      </c>
      <c r="N20" s="6"/>
    </row>
    <row r="21" spans="1:14" ht="22.5" customHeight="1">
      <c r="A21" s="6"/>
      <c r="B21" s="7"/>
      <c r="C21" s="7"/>
      <c r="D21" s="6"/>
      <c r="E21" s="7"/>
      <c r="F21" s="7"/>
      <c r="G21" s="7"/>
      <c r="H21" s="6"/>
      <c r="I21" s="6"/>
      <c r="J21" s="98" t="s">
        <v>76</v>
      </c>
      <c r="K21" s="95">
        <v>866</v>
      </c>
      <c r="L21" s="95">
        <v>872</v>
      </c>
      <c r="M21" s="96">
        <f t="shared" si="0"/>
        <v>1738</v>
      </c>
      <c r="N21" s="6"/>
    </row>
    <row r="22" spans="1:14" ht="22.5" customHeight="1">
      <c r="A22" s="6"/>
      <c r="B22" s="7"/>
      <c r="C22" s="7"/>
      <c r="D22" s="6"/>
      <c r="E22" s="7"/>
      <c r="F22" s="7"/>
      <c r="G22" s="7"/>
      <c r="H22" s="6"/>
      <c r="I22" s="6"/>
      <c r="J22" s="98" t="s">
        <v>77</v>
      </c>
      <c r="K22" s="95">
        <v>1117</v>
      </c>
      <c r="L22" s="95">
        <v>1145</v>
      </c>
      <c r="M22" s="96">
        <f>SUM(K22:L22)</f>
        <v>2262</v>
      </c>
      <c r="N22" s="6"/>
    </row>
    <row r="23" spans="1:14" ht="22.5" customHeight="1">
      <c r="A23" s="6"/>
      <c r="B23" s="7"/>
      <c r="C23" s="7"/>
      <c r="D23" s="6"/>
      <c r="E23" s="7"/>
      <c r="F23" s="7"/>
      <c r="G23" s="7"/>
      <c r="H23" s="6"/>
      <c r="I23" s="6"/>
      <c r="J23" s="98" t="s">
        <v>78</v>
      </c>
      <c r="K23" s="95">
        <v>1069</v>
      </c>
      <c r="L23" s="95">
        <v>1027</v>
      </c>
      <c r="M23" s="96">
        <f>SUM(K23:L23)</f>
        <v>2096</v>
      </c>
      <c r="N23" s="6"/>
    </row>
    <row r="24" spans="1:14" ht="22.5" customHeight="1">
      <c r="A24" s="6"/>
      <c r="B24" s="7"/>
      <c r="C24" s="7"/>
      <c r="D24" s="6"/>
      <c r="E24" s="7"/>
      <c r="F24" s="7"/>
      <c r="G24" s="7"/>
      <c r="H24" s="6"/>
      <c r="I24" s="6"/>
      <c r="J24" s="98" t="s">
        <v>79</v>
      </c>
      <c r="K24" s="95">
        <v>919</v>
      </c>
      <c r="L24" s="95">
        <v>875</v>
      </c>
      <c r="M24" s="96">
        <f>SUM(K24+L24)</f>
        <v>1794</v>
      </c>
      <c r="N24" s="6"/>
    </row>
    <row r="25" spans="1:14" ht="22.5" customHeight="1">
      <c r="A25" s="6"/>
      <c r="B25" s="7"/>
      <c r="C25" s="7"/>
      <c r="D25" s="6"/>
      <c r="E25" s="7"/>
      <c r="F25" s="7"/>
      <c r="G25" s="7"/>
      <c r="H25" s="6"/>
      <c r="I25" s="6"/>
      <c r="J25" s="98" t="s">
        <v>80</v>
      </c>
      <c r="K25" s="95">
        <v>796</v>
      </c>
      <c r="L25" s="95">
        <v>772</v>
      </c>
      <c r="M25" s="96">
        <f>SUM(K25+L25)</f>
        <v>1568</v>
      </c>
      <c r="N25" s="6"/>
    </row>
    <row r="26" spans="1:14" ht="25.5" customHeight="1">
      <c r="A26" s="6"/>
      <c r="B26" s="7"/>
      <c r="C26" s="7"/>
      <c r="D26" s="6"/>
      <c r="E26" s="7"/>
      <c r="F26" s="7"/>
      <c r="G26" s="7"/>
      <c r="H26" s="6"/>
      <c r="I26" s="6"/>
      <c r="J26" s="92" t="s">
        <v>30</v>
      </c>
      <c r="K26" s="97">
        <f>SUM(K4:K25)</f>
        <v>24546</v>
      </c>
      <c r="L26" s="97">
        <f>SUM(L4:L25)</f>
        <v>28889</v>
      </c>
      <c r="M26" s="97">
        <f>SUM(M4:M25)</f>
        <v>53435</v>
      </c>
      <c r="N26" s="6"/>
    </row>
    <row r="27" spans="1:14" ht="5.25" customHeight="1">
      <c r="A27" s="6"/>
      <c r="B27" s="7"/>
      <c r="C27" s="7"/>
      <c r="D27" s="6"/>
      <c r="E27" s="7"/>
      <c r="F27" s="7"/>
      <c r="G27" s="7"/>
      <c r="H27" s="6"/>
      <c r="I27" s="6"/>
      <c r="J27" s="6"/>
      <c r="K27" s="7"/>
      <c r="L27" s="7"/>
      <c r="M27" s="8"/>
      <c r="N27" s="6"/>
    </row>
    <row r="28" spans="1:14" ht="6" customHeight="1">
      <c r="A28" s="6"/>
      <c r="B28" s="7"/>
      <c r="C28" s="7"/>
      <c r="D28" s="6"/>
      <c r="E28" s="7"/>
      <c r="F28" s="7"/>
      <c r="G28" s="7"/>
      <c r="H28" s="6"/>
      <c r="I28" s="6"/>
      <c r="J28" s="6"/>
      <c r="K28" s="7"/>
      <c r="L28" s="7"/>
      <c r="M28" s="8"/>
      <c r="N28" s="6"/>
    </row>
  </sheetData>
  <sheetProtection/>
  <mergeCells count="11">
    <mergeCell ref="E5:F5"/>
    <mergeCell ref="G5:H5"/>
    <mergeCell ref="C6:D6"/>
    <mergeCell ref="E6:F6"/>
    <mergeCell ref="G6:H6"/>
    <mergeCell ref="G18:H18"/>
    <mergeCell ref="B1:H1"/>
    <mergeCell ref="B2:H2"/>
    <mergeCell ref="B3:H3"/>
    <mergeCell ref="B4:H4"/>
    <mergeCell ref="C5:D5"/>
  </mergeCells>
  <printOptions/>
  <pageMargins left="0.61" right="0.55" top="0.51" bottom="0.2" header="0.31" footer="0.3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O16" sqref="O16"/>
    </sheetView>
  </sheetViews>
  <sheetFormatPr defaultColWidth="9.00390625" defaultRowHeight="13.5"/>
  <cols>
    <col min="1" max="1" width="2.50390625" style="0" customWidth="1"/>
    <col min="2" max="3" width="11.625" style="9" customWidth="1"/>
    <col min="4" max="4" width="11.625" style="0" customWidth="1"/>
    <col min="5" max="7" width="11.625" style="9" customWidth="1"/>
    <col min="8" max="8" width="11.625" style="0" customWidth="1"/>
    <col min="9" max="9" width="3.50390625" style="0" customWidth="1"/>
    <col min="10" max="10" width="13.625" style="0" customWidth="1"/>
    <col min="11" max="12" width="9.375" style="9" customWidth="1"/>
    <col min="13" max="13" width="9.375" style="10" customWidth="1"/>
    <col min="14" max="14" width="8.625" style="0" customWidth="1"/>
  </cols>
  <sheetData>
    <row r="1" spans="1:14" s="5" customFormat="1" ht="21" customHeight="1">
      <c r="A1" s="2"/>
      <c r="B1" s="170" t="s">
        <v>14</v>
      </c>
      <c r="C1" s="170"/>
      <c r="D1" s="170"/>
      <c r="E1" s="170"/>
      <c r="F1" s="170"/>
      <c r="G1" s="170"/>
      <c r="H1" s="170"/>
      <c r="I1" s="11"/>
      <c r="J1" s="2"/>
      <c r="K1" s="12"/>
      <c r="L1" s="12"/>
      <c r="M1" s="13"/>
      <c r="N1" s="2"/>
    </row>
    <row r="2" spans="1:14" s="5" customFormat="1" ht="11.25" customHeight="1">
      <c r="A2" s="2"/>
      <c r="B2" s="171"/>
      <c r="C2" s="171"/>
      <c r="D2" s="171"/>
      <c r="E2" s="171"/>
      <c r="F2" s="171"/>
      <c r="G2" s="171"/>
      <c r="H2" s="171"/>
      <c r="I2" s="14"/>
      <c r="J2" s="2"/>
      <c r="K2" s="12"/>
      <c r="L2" s="12"/>
      <c r="M2" s="13"/>
      <c r="N2" s="2"/>
    </row>
    <row r="3" spans="1:14" s="5" customFormat="1" ht="22.5" customHeight="1">
      <c r="A3" s="15"/>
      <c r="B3" s="171" t="s">
        <v>13</v>
      </c>
      <c r="C3" s="171"/>
      <c r="D3" s="171"/>
      <c r="E3" s="171"/>
      <c r="F3" s="171"/>
      <c r="G3" s="171"/>
      <c r="H3" s="171"/>
      <c r="I3" s="14"/>
      <c r="J3" s="92" t="s">
        <v>15</v>
      </c>
      <c r="K3" s="93" t="s">
        <v>16</v>
      </c>
      <c r="L3" s="93" t="s">
        <v>17</v>
      </c>
      <c r="M3" s="94" t="s">
        <v>18</v>
      </c>
      <c r="N3" s="2"/>
    </row>
    <row r="4" spans="1:14" s="5" customFormat="1" ht="22.5" customHeight="1">
      <c r="A4" s="16"/>
      <c r="B4" s="171" t="s">
        <v>121</v>
      </c>
      <c r="C4" s="171"/>
      <c r="D4" s="171"/>
      <c r="E4" s="171"/>
      <c r="F4" s="171"/>
      <c r="G4" s="171"/>
      <c r="H4" s="171"/>
      <c r="I4" s="16"/>
      <c r="J4" s="92" t="s">
        <v>65</v>
      </c>
      <c r="K4" s="95">
        <v>0</v>
      </c>
      <c r="L4" s="95">
        <v>0</v>
      </c>
      <c r="M4" s="96">
        <f>SUM(K4+L4)</f>
        <v>0</v>
      </c>
      <c r="N4" s="2"/>
    </row>
    <row r="5" spans="1:14" s="5" customFormat="1" ht="22.5" customHeight="1">
      <c r="A5" s="16"/>
      <c r="B5" s="17"/>
      <c r="C5" s="166" t="s">
        <v>19</v>
      </c>
      <c r="D5" s="166"/>
      <c r="E5" s="172" t="s">
        <v>20</v>
      </c>
      <c r="F5" s="172"/>
      <c r="G5" s="166" t="s">
        <v>21</v>
      </c>
      <c r="H5" s="166"/>
      <c r="I5" s="18"/>
      <c r="J5" s="98" t="s">
        <v>22</v>
      </c>
      <c r="K5" s="95">
        <v>3</v>
      </c>
      <c r="L5" s="95">
        <v>35</v>
      </c>
      <c r="M5" s="96">
        <f aca="true" t="shared" si="0" ref="M5:M21">SUM(K5+L5)</f>
        <v>38</v>
      </c>
      <c r="N5" s="2"/>
    </row>
    <row r="6" spans="1:14" s="5" customFormat="1" ht="22.5" customHeight="1">
      <c r="A6" s="16"/>
      <c r="B6" s="19" t="s">
        <v>23</v>
      </c>
      <c r="C6" s="167" t="s">
        <v>24</v>
      </c>
      <c r="D6" s="167"/>
      <c r="E6" s="168" t="s">
        <v>25</v>
      </c>
      <c r="F6" s="168"/>
      <c r="G6" s="167" t="s">
        <v>26</v>
      </c>
      <c r="H6" s="167"/>
      <c r="I6" s="18"/>
      <c r="J6" s="98" t="s">
        <v>60</v>
      </c>
      <c r="K6" s="95">
        <v>35</v>
      </c>
      <c r="L6" s="95">
        <v>203</v>
      </c>
      <c r="M6" s="96">
        <f t="shared" si="0"/>
        <v>238</v>
      </c>
      <c r="N6" s="2"/>
    </row>
    <row r="7" spans="1:14" s="5" customFormat="1" ht="22.5" customHeight="1">
      <c r="A7" s="16"/>
      <c r="B7" s="20"/>
      <c r="C7" s="21" t="s">
        <v>57</v>
      </c>
      <c r="D7" s="22" t="s">
        <v>58</v>
      </c>
      <c r="E7" s="21" t="s">
        <v>57</v>
      </c>
      <c r="F7" s="22" t="s">
        <v>58</v>
      </c>
      <c r="G7" s="21" t="s">
        <v>57</v>
      </c>
      <c r="H7" s="22" t="s">
        <v>58</v>
      </c>
      <c r="I7" s="23"/>
      <c r="J7" s="98" t="s">
        <v>61</v>
      </c>
      <c r="K7" s="95">
        <v>208</v>
      </c>
      <c r="L7" s="95">
        <v>684</v>
      </c>
      <c r="M7" s="96">
        <f t="shared" si="0"/>
        <v>892</v>
      </c>
      <c r="N7" s="2"/>
    </row>
    <row r="8" spans="1:14" s="5" customFormat="1" ht="22.5" customHeight="1">
      <c r="A8" s="16"/>
      <c r="B8" s="24" t="s">
        <v>27</v>
      </c>
      <c r="C8" s="25"/>
      <c r="D8" s="26"/>
      <c r="E8" s="25"/>
      <c r="F8" s="25"/>
      <c r="G8" s="25"/>
      <c r="H8" s="26"/>
      <c r="I8" s="27"/>
      <c r="J8" s="98" t="s">
        <v>62</v>
      </c>
      <c r="K8" s="95">
        <v>612</v>
      </c>
      <c r="L8" s="95">
        <v>1471</v>
      </c>
      <c r="M8" s="96">
        <f t="shared" si="0"/>
        <v>2083</v>
      </c>
      <c r="N8" s="2"/>
    </row>
    <row r="9" spans="1:14" s="5" customFormat="1" ht="22.5" customHeight="1">
      <c r="A9" s="16"/>
      <c r="B9" s="28">
        <f>C9+E9+G9</f>
        <v>24401</v>
      </c>
      <c r="C9" s="29">
        <v>2713</v>
      </c>
      <c r="D9" s="89">
        <f>SUM(C9/B9)</f>
        <v>0.11118396787016925</v>
      </c>
      <c r="E9" s="29">
        <v>14237</v>
      </c>
      <c r="F9" s="89">
        <f>SUM(E9/B9)</f>
        <v>0.5834596942748248</v>
      </c>
      <c r="G9" s="29">
        <v>7451</v>
      </c>
      <c r="H9" s="89">
        <f>SUM(G9/B9)</f>
        <v>0.30535633785500593</v>
      </c>
      <c r="I9" s="27"/>
      <c r="J9" s="98" t="s">
        <v>63</v>
      </c>
      <c r="K9" s="95">
        <v>1315</v>
      </c>
      <c r="L9" s="95">
        <v>2126</v>
      </c>
      <c r="M9" s="96">
        <f t="shared" si="0"/>
        <v>3441</v>
      </c>
      <c r="N9" s="2"/>
    </row>
    <row r="10" spans="1:14" s="5" customFormat="1" ht="22.5" customHeight="1">
      <c r="A10" s="16"/>
      <c r="B10" s="30"/>
      <c r="C10" s="31"/>
      <c r="D10" s="32"/>
      <c r="E10" s="32"/>
      <c r="F10" s="32"/>
      <c r="G10" s="32"/>
      <c r="H10" s="32"/>
      <c r="I10" s="33"/>
      <c r="J10" s="98" t="s">
        <v>64</v>
      </c>
      <c r="K10" s="95">
        <v>1651</v>
      </c>
      <c r="L10" s="95">
        <v>2429</v>
      </c>
      <c r="M10" s="96">
        <f t="shared" si="0"/>
        <v>4080</v>
      </c>
      <c r="N10" s="2"/>
    </row>
    <row r="11" spans="1:14" s="5" customFormat="1" ht="22.5" customHeight="1">
      <c r="A11" s="16"/>
      <c r="B11" s="28" t="s">
        <v>28</v>
      </c>
      <c r="C11" s="34"/>
      <c r="D11" s="27"/>
      <c r="E11" s="34"/>
      <c r="F11" s="34"/>
      <c r="G11" s="35"/>
      <c r="H11" s="27"/>
      <c r="I11" s="27"/>
      <c r="J11" s="98" t="s">
        <v>66</v>
      </c>
      <c r="K11" s="95">
        <v>1723</v>
      </c>
      <c r="L11" s="95">
        <v>2226</v>
      </c>
      <c r="M11" s="96">
        <f t="shared" si="0"/>
        <v>3949</v>
      </c>
      <c r="N11" s="2"/>
    </row>
    <row r="12" spans="1:14" s="5" customFormat="1" ht="22.5" customHeight="1">
      <c r="A12" s="16"/>
      <c r="B12" s="28">
        <f>C12+E12+G12</f>
        <v>28821</v>
      </c>
      <c r="C12" s="29">
        <v>2622</v>
      </c>
      <c r="D12" s="89">
        <f>SUM(C12/B12)</f>
        <v>0.0909753304881857</v>
      </c>
      <c r="E12" s="29">
        <v>14630</v>
      </c>
      <c r="F12" s="89">
        <f>SUM(E12/B12)</f>
        <v>0.5076159744630652</v>
      </c>
      <c r="G12" s="36">
        <v>11569</v>
      </c>
      <c r="H12" s="89">
        <f>SUM(G12/B12)</f>
        <v>0.40140869504874915</v>
      </c>
      <c r="I12" s="27"/>
      <c r="J12" s="98" t="s">
        <v>67</v>
      </c>
      <c r="K12" s="95">
        <v>1904</v>
      </c>
      <c r="L12" s="95">
        <v>2395</v>
      </c>
      <c r="M12" s="96">
        <f t="shared" si="0"/>
        <v>4299</v>
      </c>
      <c r="N12" s="2"/>
    </row>
    <row r="13" spans="1:14" s="5" customFormat="1" ht="22.5" customHeight="1">
      <c r="A13" s="16"/>
      <c r="B13" s="30"/>
      <c r="C13" s="31"/>
      <c r="D13" s="32"/>
      <c r="E13" s="32"/>
      <c r="F13" s="32"/>
      <c r="G13" s="32"/>
      <c r="H13" s="32"/>
      <c r="I13" s="33"/>
      <c r="J13" s="98" t="s">
        <v>68</v>
      </c>
      <c r="K13" s="95">
        <v>2619</v>
      </c>
      <c r="L13" s="95">
        <v>2663</v>
      </c>
      <c r="M13" s="96">
        <f t="shared" si="0"/>
        <v>5282</v>
      </c>
      <c r="N13" s="2"/>
    </row>
    <row r="14" spans="1:14" s="5" customFormat="1" ht="22.5" customHeight="1">
      <c r="A14" s="16"/>
      <c r="B14" s="24" t="s">
        <v>29</v>
      </c>
      <c r="C14" s="25"/>
      <c r="D14" s="26"/>
      <c r="E14" s="25"/>
      <c r="F14" s="25"/>
      <c r="G14" s="25"/>
      <c r="H14" s="26"/>
      <c r="I14" s="27"/>
      <c r="J14" s="98" t="s">
        <v>69</v>
      </c>
      <c r="K14" s="95">
        <v>1977</v>
      </c>
      <c r="L14" s="95">
        <v>2027</v>
      </c>
      <c r="M14" s="96">
        <f t="shared" si="0"/>
        <v>4004</v>
      </c>
      <c r="N14" s="2"/>
    </row>
    <row r="15" spans="1:14" s="5" customFormat="1" ht="22.5" customHeight="1">
      <c r="A15" s="16"/>
      <c r="B15" s="37">
        <f>C15+E15+G15</f>
        <v>53222</v>
      </c>
      <c r="C15" s="29">
        <f>SUM(C9:C13)</f>
        <v>5335</v>
      </c>
      <c r="D15" s="90">
        <f>SUM(C15/B15)</f>
        <v>0.10024050204802526</v>
      </c>
      <c r="E15" s="38">
        <f>SUM(E9:E13)</f>
        <v>28867</v>
      </c>
      <c r="F15" s="90">
        <f>SUM(E15/B15)</f>
        <v>0.5423884859644508</v>
      </c>
      <c r="G15" s="38">
        <f>SUM(G9:G13)</f>
        <v>19020</v>
      </c>
      <c r="H15" s="90">
        <f>SUM(G15/B15)</f>
        <v>0.35737101198752397</v>
      </c>
      <c r="I15" s="33"/>
      <c r="J15" s="98" t="s">
        <v>70</v>
      </c>
      <c r="K15" s="95">
        <v>1459</v>
      </c>
      <c r="L15" s="95">
        <v>1553</v>
      </c>
      <c r="M15" s="96">
        <f t="shared" si="0"/>
        <v>3012</v>
      </c>
      <c r="N15" s="2"/>
    </row>
    <row r="16" spans="1:14" s="5" customFormat="1" ht="22.5" customHeight="1">
      <c r="A16" s="2"/>
      <c r="B16" s="39"/>
      <c r="C16" s="40"/>
      <c r="D16" s="41"/>
      <c r="E16" s="40"/>
      <c r="F16" s="40"/>
      <c r="G16" s="40"/>
      <c r="H16" s="41"/>
      <c r="I16" s="42"/>
      <c r="J16" s="98" t="s">
        <v>71</v>
      </c>
      <c r="K16" s="95">
        <v>1275</v>
      </c>
      <c r="L16" s="95">
        <v>1369</v>
      </c>
      <c r="M16" s="96">
        <f t="shared" si="0"/>
        <v>2644</v>
      </c>
      <c r="N16" s="2"/>
    </row>
    <row r="17" spans="1:14" ht="22.5" customHeight="1">
      <c r="A17" s="6"/>
      <c r="B17" s="91" t="s">
        <v>59</v>
      </c>
      <c r="C17" s="7"/>
      <c r="D17" s="6"/>
      <c r="E17" s="7"/>
      <c r="F17" s="7"/>
      <c r="G17" s="7"/>
      <c r="H17" s="6"/>
      <c r="I17" s="6"/>
      <c r="J17" s="98" t="s">
        <v>72</v>
      </c>
      <c r="K17" s="95">
        <v>1343</v>
      </c>
      <c r="L17" s="95">
        <v>1408</v>
      </c>
      <c r="M17" s="96">
        <f t="shared" si="0"/>
        <v>2751</v>
      </c>
      <c r="N17" s="6"/>
    </row>
    <row r="18" spans="1:14" ht="22.5" customHeight="1">
      <c r="A18" s="6"/>
      <c r="B18" s="91" t="s">
        <v>101</v>
      </c>
      <c r="C18" s="7"/>
      <c r="D18" s="6"/>
      <c r="E18" s="7"/>
      <c r="F18" s="7"/>
      <c r="G18" s="162"/>
      <c r="H18" s="162"/>
      <c r="I18" s="6"/>
      <c r="J18" s="98" t="s">
        <v>73</v>
      </c>
      <c r="K18" s="95">
        <v>1450</v>
      </c>
      <c r="L18" s="95">
        <v>1416</v>
      </c>
      <c r="M18" s="96">
        <f t="shared" si="0"/>
        <v>2866</v>
      </c>
      <c r="N18" s="6"/>
    </row>
    <row r="19" spans="1:14" ht="22.5" customHeight="1">
      <c r="A19" s="6"/>
      <c r="B19" s="91" t="s">
        <v>102</v>
      </c>
      <c r="C19" s="7"/>
      <c r="D19" s="6"/>
      <c r="E19" s="7"/>
      <c r="F19" s="7"/>
      <c r="G19" s="7"/>
      <c r="H19" s="6"/>
      <c r="I19" s="6"/>
      <c r="J19" s="98" t="s">
        <v>74</v>
      </c>
      <c r="K19" s="95">
        <v>1125</v>
      </c>
      <c r="L19" s="95">
        <v>1128</v>
      </c>
      <c r="M19" s="96">
        <f t="shared" si="0"/>
        <v>2253</v>
      </c>
      <c r="N19" s="6"/>
    </row>
    <row r="20" spans="1:14" ht="22.5" customHeight="1">
      <c r="A20" s="6"/>
      <c r="B20" s="7"/>
      <c r="C20" s="7"/>
      <c r="D20" s="6"/>
      <c r="E20" s="7"/>
      <c r="F20" s="7"/>
      <c r="G20" s="7"/>
      <c r="H20" s="6"/>
      <c r="I20" s="6"/>
      <c r="J20" s="98" t="s">
        <v>75</v>
      </c>
      <c r="K20" s="95">
        <v>918</v>
      </c>
      <c r="L20" s="95">
        <v>974</v>
      </c>
      <c r="M20" s="96">
        <f t="shared" si="0"/>
        <v>1892</v>
      </c>
      <c r="N20" s="6"/>
    </row>
    <row r="21" spans="1:14" ht="22.5" customHeight="1">
      <c r="A21" s="6"/>
      <c r="B21" s="7"/>
      <c r="C21" s="7"/>
      <c r="D21" s="6"/>
      <c r="E21" s="7"/>
      <c r="F21" s="7"/>
      <c r="G21" s="7"/>
      <c r="H21" s="6"/>
      <c r="I21" s="6"/>
      <c r="J21" s="98" t="s">
        <v>76</v>
      </c>
      <c r="K21" s="95">
        <v>927</v>
      </c>
      <c r="L21" s="95">
        <v>966</v>
      </c>
      <c r="M21" s="96">
        <f t="shared" si="0"/>
        <v>1893</v>
      </c>
      <c r="N21" s="6"/>
    </row>
    <row r="22" spans="1:14" ht="22.5" customHeight="1">
      <c r="A22" s="6"/>
      <c r="B22" s="7"/>
      <c r="C22" s="7"/>
      <c r="D22" s="6"/>
      <c r="E22" s="7"/>
      <c r="F22" s="7"/>
      <c r="G22" s="7"/>
      <c r="H22" s="6"/>
      <c r="I22" s="6"/>
      <c r="J22" s="98" t="s">
        <v>77</v>
      </c>
      <c r="K22" s="95">
        <v>1144</v>
      </c>
      <c r="L22" s="95">
        <v>1126</v>
      </c>
      <c r="M22" s="96">
        <f>SUM(K22:L22)</f>
        <v>2270</v>
      </c>
      <c r="N22" s="6"/>
    </row>
    <row r="23" spans="1:14" ht="22.5" customHeight="1">
      <c r="A23" s="6"/>
      <c r="B23" s="7"/>
      <c r="C23" s="7"/>
      <c r="D23" s="6"/>
      <c r="E23" s="7"/>
      <c r="F23" s="7"/>
      <c r="G23" s="7"/>
      <c r="H23" s="6"/>
      <c r="I23" s="6"/>
      <c r="J23" s="98" t="s">
        <v>78</v>
      </c>
      <c r="K23" s="95">
        <v>1032</v>
      </c>
      <c r="L23" s="95">
        <v>1018</v>
      </c>
      <c r="M23" s="96">
        <f>SUM(K23:L23)</f>
        <v>2050</v>
      </c>
      <c r="N23" s="6"/>
    </row>
    <row r="24" spans="1:14" ht="22.5" customHeight="1">
      <c r="A24" s="6"/>
      <c r="B24" s="7"/>
      <c r="C24" s="7"/>
      <c r="D24" s="6"/>
      <c r="E24" s="7"/>
      <c r="F24" s="7"/>
      <c r="G24" s="7"/>
      <c r="H24" s="6"/>
      <c r="I24" s="6"/>
      <c r="J24" s="98" t="s">
        <v>79</v>
      </c>
      <c r="K24" s="95">
        <v>922</v>
      </c>
      <c r="L24" s="95">
        <v>840</v>
      </c>
      <c r="M24" s="96">
        <f>SUM(K24+L24)</f>
        <v>1762</v>
      </c>
      <c r="N24" s="6"/>
    </row>
    <row r="25" spans="1:14" ht="22.5" customHeight="1">
      <c r="A25" s="6"/>
      <c r="B25" s="7"/>
      <c r="C25" s="7"/>
      <c r="D25" s="6"/>
      <c r="E25" s="7"/>
      <c r="F25" s="7"/>
      <c r="G25" s="7"/>
      <c r="H25" s="6"/>
      <c r="I25" s="6"/>
      <c r="J25" s="98" t="s">
        <v>80</v>
      </c>
      <c r="K25" s="95">
        <v>759</v>
      </c>
      <c r="L25" s="95">
        <v>764</v>
      </c>
      <c r="M25" s="96">
        <f>SUM(K25+L25)</f>
        <v>1523</v>
      </c>
      <c r="N25" s="6"/>
    </row>
    <row r="26" spans="1:14" ht="25.5" customHeight="1">
      <c r="A26" s="6"/>
      <c r="B26" s="7"/>
      <c r="C26" s="7"/>
      <c r="D26" s="6"/>
      <c r="E26" s="7"/>
      <c r="F26" s="7"/>
      <c r="G26" s="7"/>
      <c r="H26" s="6"/>
      <c r="I26" s="6"/>
      <c r="J26" s="92" t="s">
        <v>30</v>
      </c>
      <c r="K26" s="97">
        <f>SUM(K4:K25)</f>
        <v>24401</v>
      </c>
      <c r="L26" s="97">
        <f>SUM(L4:L25)</f>
        <v>28821</v>
      </c>
      <c r="M26" s="97">
        <f>SUM(M4:M25)</f>
        <v>53222</v>
      </c>
      <c r="N26" s="6"/>
    </row>
    <row r="27" spans="1:14" ht="5.25" customHeight="1">
      <c r="A27" s="6"/>
      <c r="B27" s="7"/>
      <c r="C27" s="7"/>
      <c r="D27" s="6"/>
      <c r="E27" s="7"/>
      <c r="F27" s="7"/>
      <c r="G27" s="7"/>
      <c r="H27" s="6"/>
      <c r="I27" s="6"/>
      <c r="J27" s="6"/>
      <c r="K27" s="7"/>
      <c r="L27" s="7"/>
      <c r="M27" s="8"/>
      <c r="N27" s="6"/>
    </row>
    <row r="28" spans="1:14" ht="6" customHeight="1">
      <c r="A28" s="6"/>
      <c r="B28" s="7"/>
      <c r="C28" s="7"/>
      <c r="D28" s="6"/>
      <c r="E28" s="7"/>
      <c r="F28" s="7"/>
      <c r="G28" s="7"/>
      <c r="H28" s="6"/>
      <c r="I28" s="6"/>
      <c r="J28" s="6"/>
      <c r="K28" s="7"/>
      <c r="L28" s="7"/>
      <c r="M28" s="8"/>
      <c r="N28" s="6"/>
    </row>
  </sheetData>
  <sheetProtection/>
  <mergeCells count="10">
    <mergeCell ref="C6:D6"/>
    <mergeCell ref="E6:F6"/>
    <mergeCell ref="G6:H6"/>
    <mergeCell ref="B1:H1"/>
    <mergeCell ref="B2:H2"/>
    <mergeCell ref="B3:H3"/>
    <mergeCell ref="B4:H4"/>
    <mergeCell ref="C5:D5"/>
    <mergeCell ref="E5:F5"/>
    <mergeCell ref="G5:H5"/>
  </mergeCells>
  <printOptions/>
  <pageMargins left="0.61" right="0.55" top="0.51" bottom="0.2" header="0.31" footer="0.3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U89"/>
  <sheetViews>
    <sheetView zoomScalePageLayoutView="0" workbookViewId="0" topLeftCell="A1">
      <selection activeCell="B1" sqref="B1:T1"/>
    </sheetView>
  </sheetViews>
  <sheetFormatPr defaultColWidth="8.25390625" defaultRowHeight="34.5" customHeight="1"/>
  <cols>
    <col min="1" max="1" width="2.75390625" style="2" customWidth="1"/>
    <col min="2" max="2" width="7.625" style="2" customWidth="1"/>
    <col min="3" max="3" width="12.00390625" style="2" customWidth="1"/>
    <col min="4" max="4" width="9.125" style="2" customWidth="1"/>
    <col min="5" max="5" width="1.625" style="2" customWidth="1"/>
    <col min="6" max="6" width="5.125" style="2" customWidth="1"/>
    <col min="7" max="7" width="1.625" style="2" customWidth="1"/>
    <col min="8" max="8" width="9.125" style="2" customWidth="1"/>
    <col min="9" max="9" width="1.625" style="2" customWidth="1"/>
    <col min="10" max="10" width="5.125" style="2" customWidth="1"/>
    <col min="11" max="11" width="1.625" style="2" customWidth="1"/>
    <col min="12" max="12" width="9.125" style="2" customWidth="1"/>
    <col min="13" max="13" width="1.625" style="2" customWidth="1"/>
    <col min="14" max="14" width="5.125" style="2" customWidth="1"/>
    <col min="15" max="16" width="1.625" style="2" customWidth="1"/>
    <col min="17" max="17" width="9.125" style="2" customWidth="1"/>
    <col min="18" max="18" width="1.625" style="2" customWidth="1"/>
    <col min="19" max="19" width="5.125" style="2" customWidth="1"/>
    <col min="20" max="20" width="1.625" style="2" customWidth="1"/>
    <col min="21" max="16384" width="8.25390625" style="2" customWidth="1"/>
  </cols>
  <sheetData>
    <row r="1" spans="2:21" ht="30" customHeight="1">
      <c r="B1" s="173" t="s">
        <v>127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"/>
    </row>
    <row r="2" spans="2:21" ht="17.25" customHeight="1">
      <c r="B2" s="4"/>
      <c r="C2" s="4"/>
      <c r="D2" s="4"/>
      <c r="E2" s="4"/>
      <c r="F2" s="4"/>
      <c r="G2" s="4"/>
      <c r="H2" s="4"/>
      <c r="I2" s="4"/>
      <c r="J2" s="163"/>
      <c r="K2" s="163"/>
      <c r="L2" s="163"/>
      <c r="M2" s="189" t="s">
        <v>124</v>
      </c>
      <c r="N2" s="189"/>
      <c r="O2" s="189"/>
      <c r="P2" s="189"/>
      <c r="Q2" s="189"/>
      <c r="R2" s="189"/>
      <c r="S2" s="189"/>
      <c r="T2" s="163"/>
      <c r="U2" s="1"/>
    </row>
    <row r="3" spans="2:20" ht="17.25" customHeight="1">
      <c r="B3" s="43"/>
      <c r="C3" s="43"/>
      <c r="D3" s="43"/>
      <c r="E3" s="43"/>
      <c r="F3" s="43"/>
      <c r="G3" s="43"/>
      <c r="H3" s="43"/>
      <c r="I3" s="43"/>
      <c r="J3" s="188" t="s">
        <v>106</v>
      </c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2:20" ht="21.75" customHeight="1">
      <c r="B4" s="176" t="s">
        <v>82</v>
      </c>
      <c r="C4" s="177"/>
      <c r="D4" s="176" t="s">
        <v>10</v>
      </c>
      <c r="E4" s="190"/>
      <c r="F4" s="190"/>
      <c r="G4" s="190"/>
      <c r="H4" s="176" t="s">
        <v>0</v>
      </c>
      <c r="I4" s="190"/>
      <c r="J4" s="190"/>
      <c r="K4" s="177"/>
      <c r="L4" s="176" t="s">
        <v>1</v>
      </c>
      <c r="M4" s="190"/>
      <c r="N4" s="190"/>
      <c r="O4" s="190"/>
      <c r="P4" s="176" t="s">
        <v>2</v>
      </c>
      <c r="Q4" s="190"/>
      <c r="R4" s="190"/>
      <c r="S4" s="190"/>
      <c r="T4" s="177"/>
    </row>
    <row r="5" spans="2:20" ht="21.75" customHeight="1">
      <c r="B5" s="178" t="s">
        <v>92</v>
      </c>
      <c r="C5" s="49" t="s">
        <v>31</v>
      </c>
      <c r="D5" s="51">
        <v>7536</v>
      </c>
      <c r="E5" s="66" t="s">
        <v>34</v>
      </c>
      <c r="F5" s="81">
        <v>58</v>
      </c>
      <c r="G5" s="129" t="s">
        <v>35</v>
      </c>
      <c r="H5" s="81">
        <v>7052</v>
      </c>
      <c r="I5" s="128" t="s">
        <v>34</v>
      </c>
      <c r="J5" s="81">
        <v>31</v>
      </c>
      <c r="K5" s="129" t="s">
        <v>35</v>
      </c>
      <c r="L5" s="146">
        <v>8647</v>
      </c>
      <c r="M5" s="143" t="s">
        <v>34</v>
      </c>
      <c r="N5" s="81">
        <v>71</v>
      </c>
      <c r="O5" s="129" t="s">
        <v>35</v>
      </c>
      <c r="P5" s="128"/>
      <c r="Q5" s="51">
        <f>SUM(H5,L5)</f>
        <v>15699</v>
      </c>
      <c r="R5" s="143" t="s">
        <v>34</v>
      </c>
      <c r="S5" s="71">
        <f>SUM(J5,N5)</f>
        <v>102</v>
      </c>
      <c r="T5" s="129" t="s">
        <v>35</v>
      </c>
    </row>
    <row r="6" spans="2:20" ht="21.75" customHeight="1">
      <c r="B6" s="179"/>
      <c r="C6" s="56" t="s">
        <v>32</v>
      </c>
      <c r="D6" s="58">
        <v>5446</v>
      </c>
      <c r="E6" s="66" t="s">
        <v>34</v>
      </c>
      <c r="F6" s="61">
        <v>62</v>
      </c>
      <c r="G6" s="65" t="s">
        <v>35</v>
      </c>
      <c r="H6" s="61">
        <v>5589</v>
      </c>
      <c r="I6" s="66" t="s">
        <v>34</v>
      </c>
      <c r="J6" s="61">
        <v>31</v>
      </c>
      <c r="K6" s="65" t="s">
        <v>35</v>
      </c>
      <c r="L6" s="147">
        <v>6481</v>
      </c>
      <c r="M6" s="63" t="s">
        <v>34</v>
      </c>
      <c r="N6" s="61">
        <v>62</v>
      </c>
      <c r="O6" s="65" t="s">
        <v>35</v>
      </c>
      <c r="P6" s="66"/>
      <c r="Q6" s="71">
        <f aca="true" t="shared" si="0" ref="Q6:Q36">SUM(H6,L6)</f>
        <v>12070</v>
      </c>
      <c r="R6" s="63" t="s">
        <v>34</v>
      </c>
      <c r="S6" s="71">
        <f aca="true" t="shared" si="1" ref="S6:S34">SUM(J6,N6)</f>
        <v>93</v>
      </c>
      <c r="T6" s="65" t="s">
        <v>35</v>
      </c>
    </row>
    <row r="7" spans="2:20" ht="21.75" customHeight="1">
      <c r="B7" s="179"/>
      <c r="C7" s="152" t="s">
        <v>103</v>
      </c>
      <c r="D7" s="58">
        <v>986</v>
      </c>
      <c r="E7" s="66" t="s">
        <v>34</v>
      </c>
      <c r="F7" s="61">
        <v>7</v>
      </c>
      <c r="G7" s="65" t="s">
        <v>35</v>
      </c>
      <c r="H7" s="61">
        <v>980</v>
      </c>
      <c r="I7" s="66" t="s">
        <v>34</v>
      </c>
      <c r="J7" s="61">
        <v>7</v>
      </c>
      <c r="K7" s="65" t="s">
        <v>35</v>
      </c>
      <c r="L7" s="147">
        <v>1097</v>
      </c>
      <c r="M7" s="63" t="s">
        <v>34</v>
      </c>
      <c r="N7" s="61">
        <v>2</v>
      </c>
      <c r="O7" s="65" t="s">
        <v>35</v>
      </c>
      <c r="P7" s="66"/>
      <c r="Q7" s="58">
        <f t="shared" si="0"/>
        <v>2077</v>
      </c>
      <c r="R7" s="63" t="s">
        <v>34</v>
      </c>
      <c r="S7" s="71">
        <f t="shared" si="1"/>
        <v>9</v>
      </c>
      <c r="T7" s="65" t="s">
        <v>35</v>
      </c>
    </row>
    <row r="8" spans="2:20" ht="21.75" customHeight="1">
      <c r="B8" s="179"/>
      <c r="C8" s="152" t="s">
        <v>104</v>
      </c>
      <c r="D8" s="58">
        <v>662</v>
      </c>
      <c r="E8" s="66" t="s">
        <v>34</v>
      </c>
      <c r="F8" s="157">
        <v>8</v>
      </c>
      <c r="G8" s="65" t="s">
        <v>35</v>
      </c>
      <c r="H8" s="70">
        <v>770</v>
      </c>
      <c r="I8" s="66" t="s">
        <v>34</v>
      </c>
      <c r="J8" s="70">
        <v>0</v>
      </c>
      <c r="K8" s="65" t="s">
        <v>35</v>
      </c>
      <c r="L8" s="147">
        <v>879</v>
      </c>
      <c r="M8" s="63" t="s">
        <v>34</v>
      </c>
      <c r="N8" s="61">
        <v>9</v>
      </c>
      <c r="O8" s="65" t="s">
        <v>35</v>
      </c>
      <c r="P8" s="66"/>
      <c r="Q8" s="58">
        <f t="shared" si="0"/>
        <v>1649</v>
      </c>
      <c r="R8" s="63" t="s">
        <v>34</v>
      </c>
      <c r="S8" s="71">
        <f t="shared" si="1"/>
        <v>9</v>
      </c>
      <c r="T8" s="65" t="s">
        <v>35</v>
      </c>
    </row>
    <row r="9" spans="2:20" ht="21.75" customHeight="1">
      <c r="B9" s="179"/>
      <c r="C9" s="56" t="s">
        <v>37</v>
      </c>
      <c r="D9" s="71">
        <v>1735</v>
      </c>
      <c r="E9" s="66" t="s">
        <v>34</v>
      </c>
      <c r="F9" s="61">
        <v>12</v>
      </c>
      <c r="G9" s="65" t="s">
        <v>35</v>
      </c>
      <c r="H9" s="61">
        <v>1913</v>
      </c>
      <c r="I9" s="66" t="s">
        <v>34</v>
      </c>
      <c r="J9" s="61">
        <v>8</v>
      </c>
      <c r="K9" s="65" t="s">
        <v>35</v>
      </c>
      <c r="L9" s="147">
        <v>2229</v>
      </c>
      <c r="M9" s="63" t="s">
        <v>34</v>
      </c>
      <c r="N9" s="61">
        <v>10</v>
      </c>
      <c r="O9" s="65" t="s">
        <v>35</v>
      </c>
      <c r="P9" s="66"/>
      <c r="Q9" s="58">
        <f t="shared" si="0"/>
        <v>4142</v>
      </c>
      <c r="R9" s="63" t="s">
        <v>34</v>
      </c>
      <c r="S9" s="71">
        <f t="shared" si="1"/>
        <v>18</v>
      </c>
      <c r="T9" s="65" t="s">
        <v>35</v>
      </c>
    </row>
    <row r="10" spans="2:20" ht="21.75" customHeight="1">
      <c r="B10" s="179"/>
      <c r="C10" s="56" t="s">
        <v>38</v>
      </c>
      <c r="D10" s="58">
        <v>1396</v>
      </c>
      <c r="E10" s="66" t="s">
        <v>34</v>
      </c>
      <c r="F10" s="61">
        <v>1</v>
      </c>
      <c r="G10" s="65" t="s">
        <v>35</v>
      </c>
      <c r="H10" s="61">
        <v>1435</v>
      </c>
      <c r="I10" s="66" t="s">
        <v>34</v>
      </c>
      <c r="J10" s="61">
        <v>0</v>
      </c>
      <c r="K10" s="65" t="s">
        <v>35</v>
      </c>
      <c r="L10" s="147">
        <v>1679</v>
      </c>
      <c r="M10" s="63" t="s">
        <v>34</v>
      </c>
      <c r="N10" s="61">
        <v>9</v>
      </c>
      <c r="O10" s="65" t="s">
        <v>35</v>
      </c>
      <c r="P10" s="66"/>
      <c r="Q10" s="58">
        <f t="shared" si="0"/>
        <v>3114</v>
      </c>
      <c r="R10" s="63" t="s">
        <v>34</v>
      </c>
      <c r="S10" s="71">
        <f t="shared" si="1"/>
        <v>9</v>
      </c>
      <c r="T10" s="65" t="s">
        <v>35</v>
      </c>
    </row>
    <row r="11" spans="2:20" ht="21.75" customHeight="1">
      <c r="B11" s="179"/>
      <c r="C11" s="152" t="s">
        <v>105</v>
      </c>
      <c r="D11" s="58">
        <v>67</v>
      </c>
      <c r="E11" s="66" t="s">
        <v>34</v>
      </c>
      <c r="F11" s="157">
        <v>0</v>
      </c>
      <c r="G11" s="65" t="s">
        <v>35</v>
      </c>
      <c r="H11" s="70">
        <v>63</v>
      </c>
      <c r="I11" s="66" t="s">
        <v>34</v>
      </c>
      <c r="J11" s="70">
        <v>0</v>
      </c>
      <c r="K11" s="65" t="s">
        <v>35</v>
      </c>
      <c r="L11" s="148">
        <v>89</v>
      </c>
      <c r="M11" s="63" t="s">
        <v>34</v>
      </c>
      <c r="N11" s="70">
        <v>0</v>
      </c>
      <c r="O11" s="65" t="s">
        <v>35</v>
      </c>
      <c r="P11" s="66"/>
      <c r="Q11" s="58">
        <f t="shared" si="0"/>
        <v>152</v>
      </c>
      <c r="R11" s="63" t="s">
        <v>34</v>
      </c>
      <c r="S11" s="71">
        <f t="shared" si="1"/>
        <v>0</v>
      </c>
      <c r="T11" s="65" t="s">
        <v>35</v>
      </c>
    </row>
    <row r="12" spans="2:20" ht="21.75" customHeight="1">
      <c r="B12" s="179"/>
      <c r="C12" s="56" t="s">
        <v>40</v>
      </c>
      <c r="D12" s="58">
        <v>604</v>
      </c>
      <c r="E12" s="66" t="s">
        <v>34</v>
      </c>
      <c r="F12" s="157">
        <v>0</v>
      </c>
      <c r="G12" s="65" t="s">
        <v>35</v>
      </c>
      <c r="H12" s="61">
        <v>624</v>
      </c>
      <c r="I12" s="66" t="s">
        <v>34</v>
      </c>
      <c r="J12" s="61">
        <v>0</v>
      </c>
      <c r="K12" s="65" t="s">
        <v>35</v>
      </c>
      <c r="L12" s="147">
        <v>750</v>
      </c>
      <c r="M12" s="63" t="s">
        <v>34</v>
      </c>
      <c r="N12" s="61">
        <v>3</v>
      </c>
      <c r="O12" s="65" t="s">
        <v>35</v>
      </c>
      <c r="P12" s="66"/>
      <c r="Q12" s="58">
        <f t="shared" si="0"/>
        <v>1374</v>
      </c>
      <c r="R12" s="63" t="s">
        <v>34</v>
      </c>
      <c r="S12" s="71">
        <f t="shared" si="1"/>
        <v>3</v>
      </c>
      <c r="T12" s="65" t="s">
        <v>35</v>
      </c>
    </row>
    <row r="13" spans="2:20" ht="21.75" customHeight="1">
      <c r="B13" s="179"/>
      <c r="C13" s="56" t="s">
        <v>41</v>
      </c>
      <c r="D13" s="58">
        <v>965</v>
      </c>
      <c r="E13" s="66" t="s">
        <v>34</v>
      </c>
      <c r="F13" s="61">
        <v>4</v>
      </c>
      <c r="G13" s="65" t="s">
        <v>35</v>
      </c>
      <c r="H13" s="61">
        <v>1004</v>
      </c>
      <c r="I13" s="66" t="s">
        <v>34</v>
      </c>
      <c r="J13" s="61">
        <v>1</v>
      </c>
      <c r="K13" s="65" t="s">
        <v>35</v>
      </c>
      <c r="L13" s="147">
        <v>1164</v>
      </c>
      <c r="M13" s="63" t="s">
        <v>34</v>
      </c>
      <c r="N13" s="61">
        <v>5</v>
      </c>
      <c r="O13" s="65" t="s">
        <v>35</v>
      </c>
      <c r="P13" s="66"/>
      <c r="Q13" s="58">
        <f t="shared" si="0"/>
        <v>2168</v>
      </c>
      <c r="R13" s="63" t="s">
        <v>34</v>
      </c>
      <c r="S13" s="71">
        <f t="shared" si="1"/>
        <v>6</v>
      </c>
      <c r="T13" s="65" t="s">
        <v>35</v>
      </c>
    </row>
    <row r="14" spans="2:20" ht="21.75" customHeight="1">
      <c r="B14" s="179"/>
      <c r="C14" s="56" t="s">
        <v>42</v>
      </c>
      <c r="D14" s="58">
        <v>296</v>
      </c>
      <c r="E14" s="66" t="s">
        <v>34</v>
      </c>
      <c r="F14" s="157">
        <v>0</v>
      </c>
      <c r="G14" s="65" t="s">
        <v>35</v>
      </c>
      <c r="H14" s="61">
        <v>381</v>
      </c>
      <c r="I14" s="66" t="s">
        <v>34</v>
      </c>
      <c r="J14" s="61">
        <v>0</v>
      </c>
      <c r="K14" s="65" t="s">
        <v>35</v>
      </c>
      <c r="L14" s="147">
        <v>458</v>
      </c>
      <c r="M14" s="63" t="s">
        <v>34</v>
      </c>
      <c r="N14" s="61">
        <v>1</v>
      </c>
      <c r="O14" s="65" t="s">
        <v>35</v>
      </c>
      <c r="P14" s="66"/>
      <c r="Q14" s="58">
        <f t="shared" si="0"/>
        <v>839</v>
      </c>
      <c r="R14" s="63" t="s">
        <v>34</v>
      </c>
      <c r="S14" s="71">
        <f t="shared" si="1"/>
        <v>1</v>
      </c>
      <c r="T14" s="65" t="s">
        <v>35</v>
      </c>
    </row>
    <row r="15" spans="2:20" ht="21.75" customHeight="1">
      <c r="B15" s="179"/>
      <c r="C15" s="56" t="s">
        <v>43</v>
      </c>
      <c r="D15" s="58">
        <v>79</v>
      </c>
      <c r="E15" s="66" t="s">
        <v>34</v>
      </c>
      <c r="F15" s="157">
        <v>0</v>
      </c>
      <c r="G15" s="65" t="s">
        <v>35</v>
      </c>
      <c r="H15" s="61">
        <v>83</v>
      </c>
      <c r="I15" s="66" t="s">
        <v>34</v>
      </c>
      <c r="J15" s="61">
        <v>0</v>
      </c>
      <c r="K15" s="65" t="s">
        <v>35</v>
      </c>
      <c r="L15" s="147">
        <v>104</v>
      </c>
      <c r="M15" s="63" t="s">
        <v>34</v>
      </c>
      <c r="N15" s="61">
        <v>0</v>
      </c>
      <c r="O15" s="65" t="s">
        <v>35</v>
      </c>
      <c r="P15" s="66"/>
      <c r="Q15" s="58">
        <f t="shared" si="0"/>
        <v>187</v>
      </c>
      <c r="R15" s="63" t="s">
        <v>34</v>
      </c>
      <c r="S15" s="71">
        <f t="shared" si="1"/>
        <v>0</v>
      </c>
      <c r="T15" s="65" t="s">
        <v>35</v>
      </c>
    </row>
    <row r="16" spans="2:20" ht="21.75" customHeight="1">
      <c r="B16" s="179"/>
      <c r="C16" s="56" t="s">
        <v>44</v>
      </c>
      <c r="D16" s="58">
        <v>3</v>
      </c>
      <c r="E16" s="66" t="s">
        <v>34</v>
      </c>
      <c r="F16" s="157">
        <v>0</v>
      </c>
      <c r="G16" s="65" t="s">
        <v>35</v>
      </c>
      <c r="H16" s="61">
        <v>1</v>
      </c>
      <c r="I16" s="66" t="s">
        <v>34</v>
      </c>
      <c r="J16" s="61">
        <v>0</v>
      </c>
      <c r="K16" s="65" t="s">
        <v>35</v>
      </c>
      <c r="L16" s="147">
        <v>3</v>
      </c>
      <c r="M16" s="63" t="s">
        <v>34</v>
      </c>
      <c r="N16" s="61">
        <v>0</v>
      </c>
      <c r="O16" s="65" t="s">
        <v>35</v>
      </c>
      <c r="P16" s="66"/>
      <c r="Q16" s="58">
        <f t="shared" si="0"/>
        <v>4</v>
      </c>
      <c r="R16" s="63" t="s">
        <v>34</v>
      </c>
      <c r="S16" s="71">
        <f t="shared" si="1"/>
        <v>0</v>
      </c>
      <c r="T16" s="65" t="s">
        <v>35</v>
      </c>
    </row>
    <row r="17" spans="2:20" ht="21.75" customHeight="1">
      <c r="B17" s="179"/>
      <c r="C17" s="56" t="s">
        <v>11</v>
      </c>
      <c r="D17" s="58">
        <v>488</v>
      </c>
      <c r="E17" s="66" t="s">
        <v>34</v>
      </c>
      <c r="F17" s="157">
        <v>0</v>
      </c>
      <c r="G17" s="65" t="s">
        <v>35</v>
      </c>
      <c r="H17" s="61">
        <v>496</v>
      </c>
      <c r="I17" s="66" t="s">
        <v>34</v>
      </c>
      <c r="J17" s="61">
        <v>0</v>
      </c>
      <c r="K17" s="65" t="s">
        <v>35</v>
      </c>
      <c r="L17" s="147">
        <v>446</v>
      </c>
      <c r="M17" s="63" t="s">
        <v>34</v>
      </c>
      <c r="N17" s="61">
        <v>0</v>
      </c>
      <c r="O17" s="65" t="s">
        <v>35</v>
      </c>
      <c r="P17" s="66"/>
      <c r="Q17" s="71">
        <f t="shared" si="0"/>
        <v>942</v>
      </c>
      <c r="R17" s="63" t="s">
        <v>34</v>
      </c>
      <c r="S17" s="71">
        <f t="shared" si="1"/>
        <v>0</v>
      </c>
      <c r="T17" s="65" t="s">
        <v>35</v>
      </c>
    </row>
    <row r="18" spans="2:20" ht="21.75" customHeight="1">
      <c r="B18" s="180"/>
      <c r="C18" s="100" t="s">
        <v>45</v>
      </c>
      <c r="D18" s="130">
        <f>SUM(D5:D6,D9:D10,D12:D17)</f>
        <v>18548</v>
      </c>
      <c r="E18" s="131" t="s">
        <v>34</v>
      </c>
      <c r="F18" s="114">
        <f>SUM(F5:F6,F9:F10,F12:F17)</f>
        <v>137</v>
      </c>
      <c r="G18" s="132" t="s">
        <v>35</v>
      </c>
      <c r="H18" s="130">
        <f>SUM(H5:H6,H9:H10,H12:H17)</f>
        <v>18578</v>
      </c>
      <c r="I18" s="131" t="s">
        <v>34</v>
      </c>
      <c r="J18" s="114">
        <f>SUM(J5:J6,J9:J10,J12:J17)</f>
        <v>71</v>
      </c>
      <c r="K18" s="132" t="s">
        <v>35</v>
      </c>
      <c r="L18" s="130">
        <f>SUM(L5:L6,L9:L10,L12:L17)</f>
        <v>21961</v>
      </c>
      <c r="M18" s="144" t="s">
        <v>34</v>
      </c>
      <c r="N18" s="114">
        <f>SUM(N5:N6,N9:N10,N12:N17)</f>
        <v>161</v>
      </c>
      <c r="O18" s="132" t="s">
        <v>35</v>
      </c>
      <c r="P18" s="131"/>
      <c r="Q18" s="114">
        <f t="shared" si="0"/>
        <v>40539</v>
      </c>
      <c r="R18" s="144" t="s">
        <v>34</v>
      </c>
      <c r="S18" s="114">
        <f t="shared" si="1"/>
        <v>232</v>
      </c>
      <c r="T18" s="132" t="s">
        <v>35</v>
      </c>
    </row>
    <row r="19" spans="2:20" ht="21.75" customHeight="1">
      <c r="B19" s="178" t="s">
        <v>93</v>
      </c>
      <c r="C19" s="49" t="s">
        <v>46</v>
      </c>
      <c r="D19" s="71">
        <v>460</v>
      </c>
      <c r="E19" s="128" t="s">
        <v>34</v>
      </c>
      <c r="F19" s="158">
        <v>16</v>
      </c>
      <c r="G19" s="129" t="s">
        <v>35</v>
      </c>
      <c r="H19" s="81">
        <v>448</v>
      </c>
      <c r="I19" s="128" t="s">
        <v>34</v>
      </c>
      <c r="J19" s="81">
        <v>16</v>
      </c>
      <c r="K19" s="129" t="s">
        <v>35</v>
      </c>
      <c r="L19" s="149">
        <v>523</v>
      </c>
      <c r="M19" s="143" t="s">
        <v>34</v>
      </c>
      <c r="N19" s="81">
        <v>1</v>
      </c>
      <c r="O19" s="129" t="s">
        <v>35</v>
      </c>
      <c r="P19" s="128"/>
      <c r="Q19" s="71">
        <f t="shared" si="0"/>
        <v>971</v>
      </c>
      <c r="R19" s="143" t="s">
        <v>34</v>
      </c>
      <c r="S19" s="71">
        <f t="shared" si="1"/>
        <v>17</v>
      </c>
      <c r="T19" s="129" t="s">
        <v>35</v>
      </c>
    </row>
    <row r="20" spans="2:20" ht="21.75" customHeight="1">
      <c r="B20" s="180"/>
      <c r="C20" s="100" t="s">
        <v>12</v>
      </c>
      <c r="D20" s="134">
        <f>SUM(D19)</f>
        <v>460</v>
      </c>
      <c r="E20" s="131" t="s">
        <v>34</v>
      </c>
      <c r="F20" s="159">
        <f>SUM(F19)</f>
        <v>16</v>
      </c>
      <c r="G20" s="132" t="s">
        <v>35</v>
      </c>
      <c r="H20" s="117">
        <f>SUM(H19)</f>
        <v>448</v>
      </c>
      <c r="I20" s="131" t="s">
        <v>34</v>
      </c>
      <c r="J20" s="133">
        <f>SUM(J19)</f>
        <v>16</v>
      </c>
      <c r="K20" s="132" t="s">
        <v>35</v>
      </c>
      <c r="L20" s="150">
        <f>SUM(L19)</f>
        <v>523</v>
      </c>
      <c r="M20" s="144" t="s">
        <v>34</v>
      </c>
      <c r="N20" s="133">
        <f>SUM(N19)</f>
        <v>1</v>
      </c>
      <c r="O20" s="132" t="s">
        <v>35</v>
      </c>
      <c r="P20" s="131"/>
      <c r="Q20" s="133">
        <f t="shared" si="0"/>
        <v>971</v>
      </c>
      <c r="R20" s="144" t="s">
        <v>34</v>
      </c>
      <c r="S20" s="133">
        <f t="shared" si="1"/>
        <v>17</v>
      </c>
      <c r="T20" s="132" t="s">
        <v>35</v>
      </c>
    </row>
    <row r="21" spans="2:20" ht="21.75" customHeight="1">
      <c r="B21" s="181" t="s">
        <v>94</v>
      </c>
      <c r="C21" s="49" t="s">
        <v>47</v>
      </c>
      <c r="D21" s="71">
        <v>497</v>
      </c>
      <c r="E21" s="128" t="s">
        <v>34</v>
      </c>
      <c r="F21" s="158">
        <v>11</v>
      </c>
      <c r="G21" s="129" t="s">
        <v>35</v>
      </c>
      <c r="H21" s="81">
        <v>488</v>
      </c>
      <c r="I21" s="128" t="s">
        <v>34</v>
      </c>
      <c r="J21" s="81">
        <v>2</v>
      </c>
      <c r="K21" s="129" t="s">
        <v>35</v>
      </c>
      <c r="L21" s="149">
        <v>610</v>
      </c>
      <c r="M21" s="143" t="s">
        <v>34</v>
      </c>
      <c r="N21" s="81">
        <v>12</v>
      </c>
      <c r="O21" s="129" t="s">
        <v>35</v>
      </c>
      <c r="P21" s="128"/>
      <c r="Q21" s="164">
        <f t="shared" si="0"/>
        <v>1098</v>
      </c>
      <c r="R21" s="143" t="s">
        <v>34</v>
      </c>
      <c r="S21" s="71">
        <f t="shared" si="1"/>
        <v>14</v>
      </c>
      <c r="T21" s="129" t="s">
        <v>35</v>
      </c>
    </row>
    <row r="22" spans="2:20" ht="21.75" customHeight="1">
      <c r="B22" s="182"/>
      <c r="C22" s="78" t="s">
        <v>48</v>
      </c>
      <c r="D22" s="71">
        <v>863</v>
      </c>
      <c r="E22" s="66" t="s">
        <v>34</v>
      </c>
      <c r="F22" s="158">
        <v>21</v>
      </c>
      <c r="G22" s="65" t="s">
        <v>35</v>
      </c>
      <c r="H22" s="81">
        <v>888</v>
      </c>
      <c r="I22" s="66" t="s">
        <v>34</v>
      </c>
      <c r="J22" s="81">
        <v>5</v>
      </c>
      <c r="K22" s="65" t="s">
        <v>35</v>
      </c>
      <c r="L22" s="149">
        <v>1045</v>
      </c>
      <c r="M22" s="63" t="s">
        <v>34</v>
      </c>
      <c r="N22" s="81">
        <v>26</v>
      </c>
      <c r="O22" s="65" t="s">
        <v>35</v>
      </c>
      <c r="P22" s="128"/>
      <c r="Q22" s="58">
        <f t="shared" si="0"/>
        <v>1933</v>
      </c>
      <c r="R22" s="63" t="s">
        <v>34</v>
      </c>
      <c r="S22" s="71">
        <f t="shared" si="1"/>
        <v>31</v>
      </c>
      <c r="T22" s="65" t="s">
        <v>35</v>
      </c>
    </row>
    <row r="23" spans="2:20" ht="21.75" customHeight="1">
      <c r="B23" s="183"/>
      <c r="C23" s="110" t="s">
        <v>45</v>
      </c>
      <c r="D23" s="134">
        <f>SUM(D21:D22)</f>
        <v>1360</v>
      </c>
      <c r="E23" s="131" t="s">
        <v>34</v>
      </c>
      <c r="F23" s="159">
        <f>SUM(F21:F22)</f>
        <v>32</v>
      </c>
      <c r="G23" s="132" t="s">
        <v>35</v>
      </c>
      <c r="H23" s="114">
        <f>SUM(H21:H22)</f>
        <v>1376</v>
      </c>
      <c r="I23" s="131" t="s">
        <v>34</v>
      </c>
      <c r="J23" s="114">
        <f>SUM(J21:J22)</f>
        <v>7</v>
      </c>
      <c r="K23" s="132" t="s">
        <v>35</v>
      </c>
      <c r="L23" s="130">
        <f>SUM(L21:L22)</f>
        <v>1655</v>
      </c>
      <c r="M23" s="144" t="s">
        <v>34</v>
      </c>
      <c r="N23" s="114">
        <f>SUM(N21:N22)</f>
        <v>38</v>
      </c>
      <c r="O23" s="132" t="s">
        <v>35</v>
      </c>
      <c r="P23" s="131"/>
      <c r="Q23" s="106">
        <f t="shared" si="0"/>
        <v>3031</v>
      </c>
      <c r="R23" s="144" t="s">
        <v>34</v>
      </c>
      <c r="S23" s="133">
        <f t="shared" si="1"/>
        <v>45</v>
      </c>
      <c r="T23" s="132" t="s">
        <v>35</v>
      </c>
    </row>
    <row r="24" spans="2:20" ht="21.75" customHeight="1">
      <c r="B24" s="181" t="s">
        <v>95</v>
      </c>
      <c r="C24" s="49" t="s">
        <v>49</v>
      </c>
      <c r="D24" s="71">
        <v>476</v>
      </c>
      <c r="E24" s="128" t="s">
        <v>34</v>
      </c>
      <c r="F24" s="158">
        <v>1</v>
      </c>
      <c r="G24" s="129" t="s">
        <v>35</v>
      </c>
      <c r="H24" s="81">
        <v>475</v>
      </c>
      <c r="I24" s="128" t="s">
        <v>34</v>
      </c>
      <c r="J24" s="81">
        <v>1</v>
      </c>
      <c r="K24" s="129" t="s">
        <v>35</v>
      </c>
      <c r="L24" s="149">
        <v>559</v>
      </c>
      <c r="M24" s="143" t="s">
        <v>34</v>
      </c>
      <c r="N24" s="81">
        <v>1</v>
      </c>
      <c r="O24" s="129" t="s">
        <v>35</v>
      </c>
      <c r="P24" s="128"/>
      <c r="Q24" s="71">
        <f t="shared" si="0"/>
        <v>1034</v>
      </c>
      <c r="R24" s="143" t="s">
        <v>34</v>
      </c>
      <c r="S24" s="164">
        <f t="shared" si="1"/>
        <v>2</v>
      </c>
      <c r="T24" s="129" t="s">
        <v>35</v>
      </c>
    </row>
    <row r="25" spans="2:20" ht="21.75" customHeight="1">
      <c r="B25" s="182"/>
      <c r="C25" s="56" t="s">
        <v>50</v>
      </c>
      <c r="D25" s="58">
        <v>303</v>
      </c>
      <c r="E25" s="66" t="s">
        <v>34</v>
      </c>
      <c r="F25" s="157">
        <v>0</v>
      </c>
      <c r="G25" s="65" t="s">
        <v>35</v>
      </c>
      <c r="H25" s="61">
        <v>324</v>
      </c>
      <c r="I25" s="66" t="s">
        <v>34</v>
      </c>
      <c r="J25" s="61">
        <v>0</v>
      </c>
      <c r="K25" s="65" t="s">
        <v>35</v>
      </c>
      <c r="L25" s="147">
        <v>342</v>
      </c>
      <c r="M25" s="63" t="s">
        <v>34</v>
      </c>
      <c r="N25" s="61">
        <v>0</v>
      </c>
      <c r="O25" s="65" t="s">
        <v>35</v>
      </c>
      <c r="P25" s="66"/>
      <c r="Q25" s="58">
        <f t="shared" si="0"/>
        <v>666</v>
      </c>
      <c r="R25" s="63" t="s">
        <v>34</v>
      </c>
      <c r="S25" s="58">
        <f t="shared" si="1"/>
        <v>0</v>
      </c>
      <c r="T25" s="65" t="s">
        <v>35</v>
      </c>
    </row>
    <row r="26" spans="2:20" ht="21.75" customHeight="1">
      <c r="B26" s="183"/>
      <c r="C26" s="110" t="s">
        <v>45</v>
      </c>
      <c r="D26" s="134">
        <f>SUM(D24:D25)</f>
        <v>779</v>
      </c>
      <c r="E26" s="131" t="s">
        <v>34</v>
      </c>
      <c r="F26" s="159">
        <f>SUM(F24:F25)</f>
        <v>1</v>
      </c>
      <c r="G26" s="132" t="s">
        <v>35</v>
      </c>
      <c r="H26" s="114">
        <f>SUM(H24:H25)</f>
        <v>799</v>
      </c>
      <c r="I26" s="131" t="s">
        <v>34</v>
      </c>
      <c r="J26" s="114">
        <f>SUM(J24:J25)</f>
        <v>1</v>
      </c>
      <c r="K26" s="132" t="s">
        <v>35</v>
      </c>
      <c r="L26" s="130">
        <f>SUM(L24:L25)</f>
        <v>901</v>
      </c>
      <c r="M26" s="144" t="s">
        <v>34</v>
      </c>
      <c r="N26" s="114">
        <f>SUM(N24:N25)</f>
        <v>1</v>
      </c>
      <c r="O26" s="132" t="s">
        <v>35</v>
      </c>
      <c r="P26" s="131"/>
      <c r="Q26" s="133">
        <f t="shared" si="0"/>
        <v>1700</v>
      </c>
      <c r="R26" s="144" t="s">
        <v>34</v>
      </c>
      <c r="S26" s="106">
        <f t="shared" si="1"/>
        <v>2</v>
      </c>
      <c r="T26" s="132" t="s">
        <v>35</v>
      </c>
    </row>
    <row r="27" spans="2:20" ht="21.75" customHeight="1">
      <c r="B27" s="181" t="s">
        <v>96</v>
      </c>
      <c r="C27" s="49" t="s">
        <v>51</v>
      </c>
      <c r="D27" s="71">
        <v>1144</v>
      </c>
      <c r="E27" s="128" t="s">
        <v>34</v>
      </c>
      <c r="F27" s="81">
        <v>15</v>
      </c>
      <c r="G27" s="129" t="s">
        <v>35</v>
      </c>
      <c r="H27" s="81">
        <v>1113</v>
      </c>
      <c r="I27" s="128" t="s">
        <v>34</v>
      </c>
      <c r="J27" s="81">
        <v>9</v>
      </c>
      <c r="K27" s="129" t="s">
        <v>35</v>
      </c>
      <c r="L27" s="149">
        <v>1296</v>
      </c>
      <c r="M27" s="143" t="s">
        <v>34</v>
      </c>
      <c r="N27" s="81">
        <v>6</v>
      </c>
      <c r="O27" s="129" t="s">
        <v>35</v>
      </c>
      <c r="P27" s="128"/>
      <c r="Q27" s="71">
        <f t="shared" si="0"/>
        <v>2409</v>
      </c>
      <c r="R27" s="143" t="s">
        <v>34</v>
      </c>
      <c r="S27" s="164">
        <f t="shared" si="1"/>
        <v>15</v>
      </c>
      <c r="T27" s="129" t="s">
        <v>35</v>
      </c>
    </row>
    <row r="28" spans="2:20" ht="21.75" customHeight="1">
      <c r="B28" s="182"/>
      <c r="C28" s="56" t="s">
        <v>52</v>
      </c>
      <c r="D28" s="58">
        <v>283</v>
      </c>
      <c r="E28" s="66" t="s">
        <v>34</v>
      </c>
      <c r="F28" s="157">
        <v>0</v>
      </c>
      <c r="G28" s="65" t="s">
        <v>35</v>
      </c>
      <c r="H28" s="61">
        <v>296</v>
      </c>
      <c r="I28" s="66" t="s">
        <v>34</v>
      </c>
      <c r="J28" s="61">
        <v>0</v>
      </c>
      <c r="K28" s="65" t="s">
        <v>35</v>
      </c>
      <c r="L28" s="147">
        <v>326</v>
      </c>
      <c r="M28" s="63" t="s">
        <v>34</v>
      </c>
      <c r="N28" s="61">
        <v>0</v>
      </c>
      <c r="O28" s="65" t="s">
        <v>35</v>
      </c>
      <c r="P28" s="66"/>
      <c r="Q28" s="58">
        <f t="shared" si="0"/>
        <v>622</v>
      </c>
      <c r="R28" s="63" t="s">
        <v>34</v>
      </c>
      <c r="S28" s="58">
        <f t="shared" si="1"/>
        <v>0</v>
      </c>
      <c r="T28" s="65" t="s">
        <v>35</v>
      </c>
    </row>
    <row r="29" spans="2:20" ht="21.75" customHeight="1">
      <c r="B29" s="183"/>
      <c r="C29" s="110" t="s">
        <v>45</v>
      </c>
      <c r="D29" s="134">
        <f>SUM(D27:D28)</f>
        <v>1427</v>
      </c>
      <c r="E29" s="131" t="s">
        <v>34</v>
      </c>
      <c r="F29" s="159">
        <f>SUM(F27:F28)</f>
        <v>15</v>
      </c>
      <c r="G29" s="132" t="s">
        <v>35</v>
      </c>
      <c r="H29" s="114">
        <f>SUM(H27:H28)</f>
        <v>1409</v>
      </c>
      <c r="I29" s="131" t="s">
        <v>34</v>
      </c>
      <c r="J29" s="114">
        <f>SUM(J27:J28)</f>
        <v>9</v>
      </c>
      <c r="K29" s="132" t="s">
        <v>35</v>
      </c>
      <c r="L29" s="130">
        <f>SUM(L27:L28)</f>
        <v>1622</v>
      </c>
      <c r="M29" s="144" t="s">
        <v>34</v>
      </c>
      <c r="N29" s="114">
        <f>SUM(N27:N28)</f>
        <v>6</v>
      </c>
      <c r="O29" s="132" t="s">
        <v>35</v>
      </c>
      <c r="P29" s="131"/>
      <c r="Q29" s="133">
        <f t="shared" si="0"/>
        <v>3031</v>
      </c>
      <c r="R29" s="144" t="s">
        <v>34</v>
      </c>
      <c r="S29" s="106">
        <f t="shared" si="1"/>
        <v>15</v>
      </c>
      <c r="T29" s="132" t="s">
        <v>35</v>
      </c>
    </row>
    <row r="30" spans="2:20" ht="21.75" customHeight="1">
      <c r="B30" s="181" t="s">
        <v>97</v>
      </c>
      <c r="C30" s="49" t="s">
        <v>53</v>
      </c>
      <c r="D30" s="71">
        <v>468</v>
      </c>
      <c r="E30" s="128" t="s">
        <v>34</v>
      </c>
      <c r="F30" s="158">
        <v>0</v>
      </c>
      <c r="G30" s="129" t="s">
        <v>35</v>
      </c>
      <c r="H30" s="81">
        <v>483</v>
      </c>
      <c r="I30" s="128" t="s">
        <v>34</v>
      </c>
      <c r="J30" s="81">
        <v>0</v>
      </c>
      <c r="K30" s="129" t="s">
        <v>35</v>
      </c>
      <c r="L30" s="149">
        <v>597</v>
      </c>
      <c r="M30" s="143" t="s">
        <v>34</v>
      </c>
      <c r="N30" s="81">
        <v>1</v>
      </c>
      <c r="O30" s="129" t="s">
        <v>35</v>
      </c>
      <c r="P30" s="128"/>
      <c r="Q30" s="71">
        <f t="shared" si="0"/>
        <v>1080</v>
      </c>
      <c r="R30" s="143" t="s">
        <v>34</v>
      </c>
      <c r="S30" s="164">
        <f t="shared" si="1"/>
        <v>1</v>
      </c>
      <c r="T30" s="129" t="s">
        <v>35</v>
      </c>
    </row>
    <row r="31" spans="2:20" ht="21.75" customHeight="1">
      <c r="B31" s="182"/>
      <c r="C31" s="56" t="s">
        <v>54</v>
      </c>
      <c r="D31" s="58">
        <v>314</v>
      </c>
      <c r="E31" s="66" t="s">
        <v>34</v>
      </c>
      <c r="F31" s="157">
        <v>0</v>
      </c>
      <c r="G31" s="65" t="s">
        <v>35</v>
      </c>
      <c r="H31" s="61">
        <v>343</v>
      </c>
      <c r="I31" s="66" t="s">
        <v>34</v>
      </c>
      <c r="J31" s="61">
        <v>0</v>
      </c>
      <c r="K31" s="65" t="s">
        <v>35</v>
      </c>
      <c r="L31" s="147">
        <v>406</v>
      </c>
      <c r="M31" s="63" t="s">
        <v>34</v>
      </c>
      <c r="N31" s="61">
        <v>0</v>
      </c>
      <c r="O31" s="65" t="s">
        <v>35</v>
      </c>
      <c r="P31" s="66"/>
      <c r="Q31" s="58">
        <f t="shared" si="0"/>
        <v>749</v>
      </c>
      <c r="R31" s="63" t="s">
        <v>34</v>
      </c>
      <c r="S31" s="58">
        <f t="shared" si="1"/>
        <v>0</v>
      </c>
      <c r="T31" s="65" t="s">
        <v>35</v>
      </c>
    </row>
    <row r="32" spans="2:20" ht="21.75" customHeight="1">
      <c r="B32" s="183"/>
      <c r="C32" s="110" t="s">
        <v>45</v>
      </c>
      <c r="D32" s="134">
        <f>SUM(D30:D31)</f>
        <v>782</v>
      </c>
      <c r="E32" s="131" t="s">
        <v>34</v>
      </c>
      <c r="F32" s="159">
        <f>SUM(F30:F31)</f>
        <v>0</v>
      </c>
      <c r="G32" s="132" t="s">
        <v>35</v>
      </c>
      <c r="H32" s="117">
        <f>SUM(H30:H31)</f>
        <v>826</v>
      </c>
      <c r="I32" s="131" t="s">
        <v>34</v>
      </c>
      <c r="J32" s="114">
        <f>SUM(J30:J31)</f>
        <v>0</v>
      </c>
      <c r="K32" s="132" t="s">
        <v>35</v>
      </c>
      <c r="L32" s="130">
        <f>SUM(L30:L31)</f>
        <v>1003</v>
      </c>
      <c r="M32" s="144" t="s">
        <v>34</v>
      </c>
      <c r="N32" s="114">
        <f>SUM(N30:N31)</f>
        <v>1</v>
      </c>
      <c r="O32" s="132" t="s">
        <v>35</v>
      </c>
      <c r="P32" s="131"/>
      <c r="Q32" s="133">
        <f t="shared" si="0"/>
        <v>1829</v>
      </c>
      <c r="R32" s="144" t="s">
        <v>34</v>
      </c>
      <c r="S32" s="106">
        <f t="shared" si="1"/>
        <v>1</v>
      </c>
      <c r="T32" s="132" t="s">
        <v>35</v>
      </c>
    </row>
    <row r="33" spans="2:20" ht="21.75" customHeight="1">
      <c r="B33" s="179" t="s">
        <v>98</v>
      </c>
      <c r="C33" s="78" t="s">
        <v>55</v>
      </c>
      <c r="D33" s="71">
        <v>466</v>
      </c>
      <c r="E33" s="128" t="s">
        <v>34</v>
      </c>
      <c r="F33" s="158">
        <v>0</v>
      </c>
      <c r="G33" s="129" t="s">
        <v>35</v>
      </c>
      <c r="H33" s="81">
        <v>505</v>
      </c>
      <c r="I33" s="128" t="s">
        <v>34</v>
      </c>
      <c r="J33" s="81">
        <v>0</v>
      </c>
      <c r="K33" s="129" t="s">
        <v>35</v>
      </c>
      <c r="L33" s="149">
        <v>585</v>
      </c>
      <c r="M33" s="143" t="s">
        <v>34</v>
      </c>
      <c r="N33" s="81">
        <v>3</v>
      </c>
      <c r="O33" s="129" t="s">
        <v>35</v>
      </c>
      <c r="P33" s="128"/>
      <c r="Q33" s="71">
        <f t="shared" si="0"/>
        <v>1090</v>
      </c>
      <c r="R33" s="143" t="s">
        <v>34</v>
      </c>
      <c r="S33" s="164">
        <f t="shared" si="1"/>
        <v>3</v>
      </c>
      <c r="T33" s="129" t="s">
        <v>35</v>
      </c>
    </row>
    <row r="34" spans="2:20" ht="21.75" customHeight="1">
      <c r="B34" s="179"/>
      <c r="C34" s="56" t="s">
        <v>56</v>
      </c>
      <c r="D34" s="58">
        <v>409</v>
      </c>
      <c r="E34" s="66" t="s">
        <v>34</v>
      </c>
      <c r="F34" s="157">
        <v>7</v>
      </c>
      <c r="G34" s="65" t="s">
        <v>35</v>
      </c>
      <c r="H34" s="61">
        <v>423</v>
      </c>
      <c r="I34" s="66" t="s">
        <v>34</v>
      </c>
      <c r="J34" s="61">
        <v>1</v>
      </c>
      <c r="K34" s="65" t="s">
        <v>35</v>
      </c>
      <c r="L34" s="147">
        <v>530</v>
      </c>
      <c r="M34" s="63" t="s">
        <v>34</v>
      </c>
      <c r="N34" s="61">
        <v>7</v>
      </c>
      <c r="O34" s="65" t="s">
        <v>35</v>
      </c>
      <c r="P34" s="66"/>
      <c r="Q34" s="58">
        <f t="shared" si="0"/>
        <v>953</v>
      </c>
      <c r="R34" s="63" t="s">
        <v>34</v>
      </c>
      <c r="S34" s="58">
        <f t="shared" si="1"/>
        <v>8</v>
      </c>
      <c r="T34" s="65" t="s">
        <v>35</v>
      </c>
    </row>
    <row r="35" spans="2:20" ht="21.75" customHeight="1" thickBot="1">
      <c r="B35" s="184"/>
      <c r="C35" s="119" t="s">
        <v>45</v>
      </c>
      <c r="D35" s="135">
        <f>SUM(D33:D34)</f>
        <v>875</v>
      </c>
      <c r="E35" s="136" t="s">
        <v>34</v>
      </c>
      <c r="F35" s="160">
        <f>SUM(F33:F34)</f>
        <v>7</v>
      </c>
      <c r="G35" s="137" t="s">
        <v>35</v>
      </c>
      <c r="H35" s="138">
        <f>SUM(H33:H34)</f>
        <v>928</v>
      </c>
      <c r="I35" s="136" t="s">
        <v>34</v>
      </c>
      <c r="J35" s="138">
        <f>SUM(J33:J34)</f>
        <v>1</v>
      </c>
      <c r="K35" s="137" t="s">
        <v>35</v>
      </c>
      <c r="L35" s="151">
        <f>SUM(L33:L34)</f>
        <v>1115</v>
      </c>
      <c r="M35" s="145" t="s">
        <v>34</v>
      </c>
      <c r="N35" s="138">
        <f>SUM(N33:N34)</f>
        <v>10</v>
      </c>
      <c r="O35" s="137" t="s">
        <v>35</v>
      </c>
      <c r="P35" s="136"/>
      <c r="Q35" s="139">
        <f t="shared" si="0"/>
        <v>2043</v>
      </c>
      <c r="R35" s="145" t="s">
        <v>34</v>
      </c>
      <c r="S35" s="121">
        <f>SUM(J35,N35)</f>
        <v>11</v>
      </c>
      <c r="T35" s="137" t="s">
        <v>35</v>
      </c>
    </row>
    <row r="36" spans="2:20" ht="28.5" customHeight="1" thickTop="1">
      <c r="B36" s="185" t="s">
        <v>81</v>
      </c>
      <c r="C36" s="186"/>
      <c r="D36" s="140">
        <f>SUM(D18,D20,D23,D26,D29,D32,D35)</f>
        <v>24231</v>
      </c>
      <c r="E36" s="128" t="s">
        <v>34</v>
      </c>
      <c r="F36" s="102">
        <f>SUM(F18,F20,F23,F26,F29,F32,F35)</f>
        <v>208</v>
      </c>
      <c r="G36" s="129" t="s">
        <v>35</v>
      </c>
      <c r="H36" s="153">
        <f>SUM(H35,H32,H29,H26,H23,H20,H18)</f>
        <v>24364</v>
      </c>
      <c r="I36" s="154" t="s">
        <v>34</v>
      </c>
      <c r="J36" s="102">
        <f>SUM(J35,J32,J29,J26,J23,J20,J18)</f>
        <v>105</v>
      </c>
      <c r="K36" s="155" t="s">
        <v>35</v>
      </c>
      <c r="L36" s="153">
        <f>SUM(L18,L20,L23,L26,L29,L32,L35)</f>
        <v>28780</v>
      </c>
      <c r="M36" s="156" t="s">
        <v>34</v>
      </c>
      <c r="N36" s="102">
        <f>SUM(N35,N32,N29,N26,N23,N20,N18)</f>
        <v>218</v>
      </c>
      <c r="O36" s="155" t="s">
        <v>35</v>
      </c>
      <c r="P36" s="154"/>
      <c r="Q36" s="165">
        <f t="shared" si="0"/>
        <v>53144</v>
      </c>
      <c r="R36" s="156" t="s">
        <v>34</v>
      </c>
      <c r="S36" s="161">
        <f>SUM(J36,N36)</f>
        <v>323</v>
      </c>
      <c r="T36" s="141" t="s">
        <v>35</v>
      </c>
    </row>
    <row r="37" spans="2:20" ht="20.25" customHeight="1">
      <c r="B37" s="99" t="s">
        <v>109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27"/>
      <c r="R37" s="99"/>
      <c r="S37" s="99"/>
      <c r="T37" s="99"/>
    </row>
    <row r="38" spans="2:19" ht="20.25" customHeight="1">
      <c r="B38" s="127" t="s">
        <v>99</v>
      </c>
      <c r="C38" s="127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2:20" ht="19.5" customHeight="1">
      <c r="B39" s="187" t="s">
        <v>110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</row>
    <row r="40" spans="2:19" ht="18.75" customHeight="1">
      <c r="B40" s="142" t="s">
        <v>108</v>
      </c>
      <c r="C40" s="14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2:19" ht="18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9" ht="18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9" ht="18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19" ht="18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2:19" ht="18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2:19" ht="18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2:19" ht="18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2:19" ht="18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2:19" ht="18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ht="18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ht="18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ht="18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ht="34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ht="34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ht="34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ht="34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ht="34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ht="34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ht="34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ht="34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ht="34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ht="34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ht="34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ht="34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ht="34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ht="34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ht="34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ht="34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ht="34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ht="34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ht="34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ht="34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ht="34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ht="34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ht="34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ht="34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ht="34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ht="34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ht="34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ht="34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ht="34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2:19" ht="34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ht="34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ht="34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ht="34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9" ht="34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9" ht="34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ht="34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ht="34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</sheetData>
  <sheetProtection/>
  <mergeCells count="17">
    <mergeCell ref="B1:T1"/>
    <mergeCell ref="M2:S2"/>
    <mergeCell ref="J3:T3"/>
    <mergeCell ref="B4:C4"/>
    <mergeCell ref="D4:G4"/>
    <mergeCell ref="H4:K4"/>
    <mergeCell ref="L4:O4"/>
    <mergeCell ref="P4:T4"/>
    <mergeCell ref="B33:B35"/>
    <mergeCell ref="B36:C36"/>
    <mergeCell ref="B39:T39"/>
    <mergeCell ref="B5:B18"/>
    <mergeCell ref="B19:B20"/>
    <mergeCell ref="B21:B23"/>
    <mergeCell ref="B24:B26"/>
    <mergeCell ref="B27:B29"/>
    <mergeCell ref="B30:B32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N25" sqref="N25"/>
    </sheetView>
  </sheetViews>
  <sheetFormatPr defaultColWidth="9.00390625" defaultRowHeight="13.5"/>
  <cols>
    <col min="1" max="1" width="2.50390625" style="0" customWidth="1"/>
    <col min="2" max="3" width="11.625" style="9" customWidth="1"/>
    <col min="4" max="4" width="11.625" style="0" customWidth="1"/>
    <col min="5" max="7" width="11.625" style="9" customWidth="1"/>
    <col min="8" max="8" width="11.625" style="0" customWidth="1"/>
    <col min="9" max="9" width="3.50390625" style="0" customWidth="1"/>
    <col min="10" max="10" width="13.625" style="0" customWidth="1"/>
    <col min="11" max="12" width="9.375" style="9" customWidth="1"/>
    <col min="13" max="13" width="9.375" style="10" customWidth="1"/>
    <col min="14" max="14" width="8.625" style="0" customWidth="1"/>
  </cols>
  <sheetData>
    <row r="1" spans="1:14" s="5" customFormat="1" ht="21" customHeight="1">
      <c r="A1" s="2"/>
      <c r="B1" s="170" t="s">
        <v>14</v>
      </c>
      <c r="C1" s="170"/>
      <c r="D1" s="170"/>
      <c r="E1" s="170"/>
      <c r="F1" s="170"/>
      <c r="G1" s="170"/>
      <c r="H1" s="170"/>
      <c r="I1" s="11"/>
      <c r="J1" s="2"/>
      <c r="K1" s="12"/>
      <c r="L1" s="12"/>
      <c r="M1" s="13"/>
      <c r="N1" s="2"/>
    </row>
    <row r="2" spans="1:14" s="5" customFormat="1" ht="11.25" customHeight="1">
      <c r="A2" s="2"/>
      <c r="B2" s="171"/>
      <c r="C2" s="171"/>
      <c r="D2" s="171"/>
      <c r="E2" s="171"/>
      <c r="F2" s="171"/>
      <c r="G2" s="171"/>
      <c r="H2" s="171"/>
      <c r="I2" s="14"/>
      <c r="J2" s="2"/>
      <c r="K2" s="12"/>
      <c r="L2" s="12"/>
      <c r="M2" s="13"/>
      <c r="N2" s="2"/>
    </row>
    <row r="3" spans="1:14" s="5" customFormat="1" ht="22.5" customHeight="1">
      <c r="A3" s="15"/>
      <c r="B3" s="171" t="s">
        <v>13</v>
      </c>
      <c r="C3" s="171"/>
      <c r="D3" s="171"/>
      <c r="E3" s="171"/>
      <c r="F3" s="171"/>
      <c r="G3" s="171"/>
      <c r="H3" s="171"/>
      <c r="I3" s="14"/>
      <c r="J3" s="92" t="s">
        <v>15</v>
      </c>
      <c r="K3" s="93" t="s">
        <v>16</v>
      </c>
      <c r="L3" s="93" t="s">
        <v>17</v>
      </c>
      <c r="M3" s="94" t="s">
        <v>18</v>
      </c>
      <c r="N3" s="2"/>
    </row>
    <row r="4" spans="1:14" s="5" customFormat="1" ht="22.5" customHeight="1">
      <c r="A4" s="16"/>
      <c r="B4" s="171" t="s">
        <v>123</v>
      </c>
      <c r="C4" s="171"/>
      <c r="D4" s="171"/>
      <c r="E4" s="171"/>
      <c r="F4" s="171"/>
      <c r="G4" s="171"/>
      <c r="H4" s="171"/>
      <c r="I4" s="16"/>
      <c r="J4" s="92" t="s">
        <v>65</v>
      </c>
      <c r="K4" s="95">
        <v>0</v>
      </c>
      <c r="L4" s="95">
        <v>0</v>
      </c>
      <c r="M4" s="96">
        <f>SUM(K4+L4)</f>
        <v>0</v>
      </c>
      <c r="N4" s="2"/>
    </row>
    <row r="5" spans="1:14" s="5" customFormat="1" ht="22.5" customHeight="1">
      <c r="A5" s="16"/>
      <c r="B5" s="17"/>
      <c r="C5" s="166" t="s">
        <v>19</v>
      </c>
      <c r="D5" s="166"/>
      <c r="E5" s="172" t="s">
        <v>20</v>
      </c>
      <c r="F5" s="172"/>
      <c r="G5" s="166" t="s">
        <v>21</v>
      </c>
      <c r="H5" s="166"/>
      <c r="I5" s="18"/>
      <c r="J5" s="98" t="s">
        <v>22</v>
      </c>
      <c r="K5" s="95">
        <v>3</v>
      </c>
      <c r="L5" s="95">
        <v>32</v>
      </c>
      <c r="M5" s="96">
        <f aca="true" t="shared" si="0" ref="M5:M21">SUM(K5+L5)</f>
        <v>35</v>
      </c>
      <c r="N5" s="2"/>
    </row>
    <row r="6" spans="1:14" s="5" customFormat="1" ht="22.5" customHeight="1">
      <c r="A6" s="16"/>
      <c r="B6" s="19" t="s">
        <v>23</v>
      </c>
      <c r="C6" s="167" t="s">
        <v>24</v>
      </c>
      <c r="D6" s="167"/>
      <c r="E6" s="168" t="s">
        <v>25</v>
      </c>
      <c r="F6" s="168"/>
      <c r="G6" s="167" t="s">
        <v>26</v>
      </c>
      <c r="H6" s="167"/>
      <c r="I6" s="18"/>
      <c r="J6" s="98" t="s">
        <v>60</v>
      </c>
      <c r="K6" s="95">
        <v>36</v>
      </c>
      <c r="L6" s="95">
        <v>203</v>
      </c>
      <c r="M6" s="96">
        <f t="shared" si="0"/>
        <v>239</v>
      </c>
      <c r="N6" s="2"/>
    </row>
    <row r="7" spans="1:14" s="5" customFormat="1" ht="22.5" customHeight="1">
      <c r="A7" s="16"/>
      <c r="B7" s="20"/>
      <c r="C7" s="21" t="s">
        <v>57</v>
      </c>
      <c r="D7" s="22" t="s">
        <v>58</v>
      </c>
      <c r="E7" s="21" t="s">
        <v>57</v>
      </c>
      <c r="F7" s="22" t="s">
        <v>58</v>
      </c>
      <c r="G7" s="21" t="s">
        <v>57</v>
      </c>
      <c r="H7" s="22" t="s">
        <v>58</v>
      </c>
      <c r="I7" s="23"/>
      <c r="J7" s="98" t="s">
        <v>61</v>
      </c>
      <c r="K7" s="95">
        <v>210</v>
      </c>
      <c r="L7" s="95">
        <v>687</v>
      </c>
      <c r="M7" s="96">
        <f t="shared" si="0"/>
        <v>897</v>
      </c>
      <c r="N7" s="2"/>
    </row>
    <row r="8" spans="1:14" s="5" customFormat="1" ht="22.5" customHeight="1">
      <c r="A8" s="16"/>
      <c r="B8" s="24" t="s">
        <v>27</v>
      </c>
      <c r="C8" s="25"/>
      <c r="D8" s="26"/>
      <c r="E8" s="25"/>
      <c r="F8" s="25"/>
      <c r="G8" s="25"/>
      <c r="H8" s="26"/>
      <c r="I8" s="27"/>
      <c r="J8" s="98" t="s">
        <v>62</v>
      </c>
      <c r="K8" s="95">
        <v>616</v>
      </c>
      <c r="L8" s="95">
        <v>1479</v>
      </c>
      <c r="M8" s="96">
        <f t="shared" si="0"/>
        <v>2095</v>
      </c>
      <c r="N8" s="2"/>
    </row>
    <row r="9" spans="1:14" s="5" customFormat="1" ht="22.5" customHeight="1">
      <c r="A9" s="16"/>
      <c r="B9" s="28">
        <f>C9+E9+G9</f>
        <v>24364</v>
      </c>
      <c r="C9" s="29">
        <v>2700</v>
      </c>
      <c r="D9" s="89">
        <f>SUM(C9/B9)</f>
        <v>0.11081924150385815</v>
      </c>
      <c r="E9" s="29">
        <v>14200</v>
      </c>
      <c r="F9" s="89">
        <f>SUM(E9/B9)</f>
        <v>0.5828271219832539</v>
      </c>
      <c r="G9" s="29">
        <v>7464</v>
      </c>
      <c r="H9" s="89">
        <f>SUM(G9/B9)</f>
        <v>0.3063536365128879</v>
      </c>
      <c r="I9" s="27"/>
      <c r="J9" s="98" t="s">
        <v>63</v>
      </c>
      <c r="K9" s="95">
        <v>1316</v>
      </c>
      <c r="L9" s="95">
        <v>2140</v>
      </c>
      <c r="M9" s="96">
        <f t="shared" si="0"/>
        <v>3456</v>
      </c>
      <c r="N9" s="2"/>
    </row>
    <row r="10" spans="1:14" s="5" customFormat="1" ht="22.5" customHeight="1">
      <c r="A10" s="16"/>
      <c r="B10" s="30"/>
      <c r="C10" s="31"/>
      <c r="D10" s="32"/>
      <c r="E10" s="32"/>
      <c r="F10" s="32"/>
      <c r="G10" s="32"/>
      <c r="H10" s="32"/>
      <c r="I10" s="33"/>
      <c r="J10" s="98" t="s">
        <v>64</v>
      </c>
      <c r="K10" s="95">
        <v>1637</v>
      </c>
      <c r="L10" s="95">
        <v>2414</v>
      </c>
      <c r="M10" s="96">
        <f t="shared" si="0"/>
        <v>4051</v>
      </c>
      <c r="N10" s="2"/>
    </row>
    <row r="11" spans="1:14" s="5" customFormat="1" ht="22.5" customHeight="1">
      <c r="A11" s="16"/>
      <c r="B11" s="28" t="s">
        <v>28</v>
      </c>
      <c r="C11" s="34"/>
      <c r="D11" s="27"/>
      <c r="E11" s="34"/>
      <c r="F11" s="34"/>
      <c r="G11" s="35"/>
      <c r="H11" s="27"/>
      <c r="I11" s="27"/>
      <c r="J11" s="98" t="s">
        <v>66</v>
      </c>
      <c r="K11" s="95">
        <v>1738</v>
      </c>
      <c r="L11" s="95">
        <v>2224</v>
      </c>
      <c r="M11" s="96">
        <f t="shared" si="0"/>
        <v>3962</v>
      </c>
      <c r="N11" s="2"/>
    </row>
    <row r="12" spans="1:14" s="5" customFormat="1" ht="22.5" customHeight="1">
      <c r="A12" s="16"/>
      <c r="B12" s="28">
        <f>C12+E12+G12</f>
        <v>28780</v>
      </c>
      <c r="C12" s="29">
        <v>2611</v>
      </c>
      <c r="D12" s="89">
        <f>SUM(C12/B12)</f>
        <v>0.09072272411396803</v>
      </c>
      <c r="E12" s="29">
        <v>14595</v>
      </c>
      <c r="F12" s="89">
        <f>SUM(E12/B12)</f>
        <v>0.5071230020847811</v>
      </c>
      <c r="G12" s="36">
        <v>11574</v>
      </c>
      <c r="H12" s="89">
        <f>SUM(G12/B12)</f>
        <v>0.40215427380125085</v>
      </c>
      <c r="I12" s="27"/>
      <c r="J12" s="98" t="s">
        <v>67</v>
      </c>
      <c r="K12" s="95">
        <v>1908</v>
      </c>
      <c r="L12" s="95">
        <v>2395</v>
      </c>
      <c r="M12" s="96">
        <f t="shared" si="0"/>
        <v>4303</v>
      </c>
      <c r="N12" s="2"/>
    </row>
    <row r="13" spans="1:14" s="5" customFormat="1" ht="22.5" customHeight="1">
      <c r="A13" s="16"/>
      <c r="B13" s="30"/>
      <c r="C13" s="31"/>
      <c r="D13" s="32"/>
      <c r="E13" s="32"/>
      <c r="F13" s="32"/>
      <c r="G13" s="32"/>
      <c r="H13" s="32"/>
      <c r="I13" s="33"/>
      <c r="J13" s="98" t="s">
        <v>68</v>
      </c>
      <c r="K13" s="95">
        <v>2605</v>
      </c>
      <c r="L13" s="95">
        <v>2655</v>
      </c>
      <c r="M13" s="96">
        <f t="shared" si="0"/>
        <v>5260</v>
      </c>
      <c r="N13" s="2"/>
    </row>
    <row r="14" spans="1:14" s="5" customFormat="1" ht="22.5" customHeight="1">
      <c r="A14" s="16"/>
      <c r="B14" s="24" t="s">
        <v>29</v>
      </c>
      <c r="C14" s="25"/>
      <c r="D14" s="26"/>
      <c r="E14" s="25"/>
      <c r="F14" s="25"/>
      <c r="G14" s="25"/>
      <c r="H14" s="26"/>
      <c r="I14" s="27"/>
      <c r="J14" s="98" t="s">
        <v>69</v>
      </c>
      <c r="K14" s="95">
        <v>1963</v>
      </c>
      <c r="L14" s="95">
        <v>2019</v>
      </c>
      <c r="M14" s="96">
        <f t="shared" si="0"/>
        <v>3982</v>
      </c>
      <c r="N14" s="2"/>
    </row>
    <row r="15" spans="1:14" s="5" customFormat="1" ht="22.5" customHeight="1">
      <c r="A15" s="16"/>
      <c r="B15" s="37">
        <f>C15+E15+G15</f>
        <v>53144</v>
      </c>
      <c r="C15" s="29">
        <f>SUM(C9:C13)</f>
        <v>5311</v>
      </c>
      <c r="D15" s="90">
        <f>SUM(C15/B15)</f>
        <v>0.09993602288122837</v>
      </c>
      <c r="E15" s="38">
        <f>SUM(E9:E13)</f>
        <v>28795</v>
      </c>
      <c r="F15" s="90">
        <f>SUM(E15/B15)</f>
        <v>0.5418297455968689</v>
      </c>
      <c r="G15" s="38">
        <f>SUM(G9:G13)</f>
        <v>19038</v>
      </c>
      <c r="H15" s="90">
        <f>SUM(G15/B15)</f>
        <v>0.35823423152190276</v>
      </c>
      <c r="I15" s="33"/>
      <c r="J15" s="98" t="s">
        <v>70</v>
      </c>
      <c r="K15" s="95">
        <v>1456</v>
      </c>
      <c r="L15" s="95">
        <v>1550</v>
      </c>
      <c r="M15" s="96">
        <f t="shared" si="0"/>
        <v>3006</v>
      </c>
      <c r="N15" s="2"/>
    </row>
    <row r="16" spans="1:14" s="5" customFormat="1" ht="22.5" customHeight="1">
      <c r="A16" s="2"/>
      <c r="B16" s="39"/>
      <c r="C16" s="40"/>
      <c r="D16" s="41"/>
      <c r="E16" s="40"/>
      <c r="F16" s="40"/>
      <c r="G16" s="40"/>
      <c r="H16" s="41"/>
      <c r="I16" s="42"/>
      <c r="J16" s="98" t="s">
        <v>71</v>
      </c>
      <c r="K16" s="95">
        <v>1267</v>
      </c>
      <c r="L16" s="95">
        <v>1364</v>
      </c>
      <c r="M16" s="96">
        <f t="shared" si="0"/>
        <v>2631</v>
      </c>
      <c r="N16" s="2"/>
    </row>
    <row r="17" spans="1:14" ht="22.5" customHeight="1">
      <c r="A17" s="6"/>
      <c r="B17" s="91" t="s">
        <v>59</v>
      </c>
      <c r="C17" s="7"/>
      <c r="D17" s="6"/>
      <c r="E17" s="7"/>
      <c r="F17" s="7"/>
      <c r="G17" s="7"/>
      <c r="H17" s="6"/>
      <c r="I17" s="6"/>
      <c r="J17" s="98" t="s">
        <v>72</v>
      </c>
      <c r="K17" s="95">
        <v>1350</v>
      </c>
      <c r="L17" s="95">
        <v>1398</v>
      </c>
      <c r="M17" s="96">
        <f t="shared" si="0"/>
        <v>2748</v>
      </c>
      <c r="N17" s="6"/>
    </row>
    <row r="18" spans="1:14" ht="22.5" customHeight="1">
      <c r="A18" s="6"/>
      <c r="B18" s="91" t="s">
        <v>101</v>
      </c>
      <c r="C18" s="7"/>
      <c r="D18" s="6"/>
      <c r="E18" s="7"/>
      <c r="F18" s="7"/>
      <c r="G18" s="162"/>
      <c r="H18" s="162"/>
      <c r="I18" s="6"/>
      <c r="J18" s="98" t="s">
        <v>73</v>
      </c>
      <c r="K18" s="95">
        <v>1443</v>
      </c>
      <c r="L18" s="95">
        <v>1418</v>
      </c>
      <c r="M18" s="96">
        <f t="shared" si="0"/>
        <v>2861</v>
      </c>
      <c r="N18" s="6"/>
    </row>
    <row r="19" spans="1:14" ht="22.5" customHeight="1">
      <c r="A19" s="6"/>
      <c r="B19" s="91" t="s">
        <v>102</v>
      </c>
      <c r="C19" s="7"/>
      <c r="D19" s="6"/>
      <c r="E19" s="7"/>
      <c r="F19" s="7"/>
      <c r="G19" s="7"/>
      <c r="H19" s="6"/>
      <c r="I19" s="6"/>
      <c r="J19" s="98" t="s">
        <v>74</v>
      </c>
      <c r="K19" s="95">
        <v>1119</v>
      </c>
      <c r="L19" s="95">
        <v>1123</v>
      </c>
      <c r="M19" s="96">
        <f t="shared" si="0"/>
        <v>2242</v>
      </c>
      <c r="N19" s="6"/>
    </row>
    <row r="20" spans="1:14" ht="22.5" customHeight="1">
      <c r="A20" s="6"/>
      <c r="B20" s="7"/>
      <c r="C20" s="7"/>
      <c r="D20" s="6"/>
      <c r="E20" s="7"/>
      <c r="F20" s="7"/>
      <c r="G20" s="7"/>
      <c r="H20" s="6"/>
      <c r="I20" s="6"/>
      <c r="J20" s="98" t="s">
        <v>75</v>
      </c>
      <c r="K20" s="95">
        <v>917</v>
      </c>
      <c r="L20" s="95">
        <v>962</v>
      </c>
      <c r="M20" s="96">
        <f t="shared" si="0"/>
        <v>1879</v>
      </c>
      <c r="N20" s="6"/>
    </row>
    <row r="21" spans="1:14" ht="22.5" customHeight="1">
      <c r="A21" s="6"/>
      <c r="B21" s="7"/>
      <c r="C21" s="7"/>
      <c r="D21" s="6"/>
      <c r="E21" s="7"/>
      <c r="F21" s="7"/>
      <c r="G21" s="7"/>
      <c r="H21" s="6"/>
      <c r="I21" s="6"/>
      <c r="J21" s="98" t="s">
        <v>76</v>
      </c>
      <c r="K21" s="95">
        <v>925</v>
      </c>
      <c r="L21" s="95">
        <v>974</v>
      </c>
      <c r="M21" s="96">
        <f t="shared" si="0"/>
        <v>1899</v>
      </c>
      <c r="N21" s="6"/>
    </row>
    <row r="22" spans="1:14" ht="22.5" customHeight="1">
      <c r="A22" s="6"/>
      <c r="B22" s="7"/>
      <c r="C22" s="7"/>
      <c r="D22" s="6"/>
      <c r="E22" s="7"/>
      <c r="F22" s="7"/>
      <c r="G22" s="7"/>
      <c r="H22" s="6"/>
      <c r="I22" s="6"/>
      <c r="J22" s="98" t="s">
        <v>77</v>
      </c>
      <c r="K22" s="95">
        <v>1155</v>
      </c>
      <c r="L22" s="95">
        <v>1132</v>
      </c>
      <c r="M22" s="96">
        <f>SUM(K22:L22)</f>
        <v>2287</v>
      </c>
      <c r="N22" s="6"/>
    </row>
    <row r="23" spans="1:14" ht="22.5" customHeight="1">
      <c r="A23" s="6"/>
      <c r="B23" s="7"/>
      <c r="C23" s="7"/>
      <c r="D23" s="6"/>
      <c r="E23" s="7"/>
      <c r="F23" s="7"/>
      <c r="G23" s="7"/>
      <c r="H23" s="6"/>
      <c r="I23" s="6"/>
      <c r="J23" s="98" t="s">
        <v>78</v>
      </c>
      <c r="K23" s="95">
        <v>1030</v>
      </c>
      <c r="L23" s="95">
        <v>1009</v>
      </c>
      <c r="M23" s="96">
        <f>SUM(K23:L23)</f>
        <v>2039</v>
      </c>
      <c r="N23" s="6"/>
    </row>
    <row r="24" spans="1:14" ht="22.5" customHeight="1">
      <c r="A24" s="6"/>
      <c r="B24" s="7"/>
      <c r="C24" s="7"/>
      <c r="D24" s="6"/>
      <c r="E24" s="7"/>
      <c r="F24" s="7"/>
      <c r="G24" s="7"/>
      <c r="H24" s="6"/>
      <c r="I24" s="6"/>
      <c r="J24" s="98" t="s">
        <v>79</v>
      </c>
      <c r="K24" s="95">
        <v>914</v>
      </c>
      <c r="L24" s="95">
        <v>839</v>
      </c>
      <c r="M24" s="96">
        <f>SUM(K24+L24)</f>
        <v>1753</v>
      </c>
      <c r="N24" s="6"/>
    </row>
    <row r="25" spans="1:14" ht="22.5" customHeight="1">
      <c r="A25" s="6"/>
      <c r="B25" s="7"/>
      <c r="C25" s="7"/>
      <c r="D25" s="6"/>
      <c r="E25" s="7"/>
      <c r="F25" s="7"/>
      <c r="G25" s="7"/>
      <c r="H25" s="6"/>
      <c r="I25" s="6"/>
      <c r="J25" s="98" t="s">
        <v>80</v>
      </c>
      <c r="K25" s="95">
        <v>756</v>
      </c>
      <c r="L25" s="95">
        <v>763</v>
      </c>
      <c r="M25" s="96">
        <f>SUM(K25+L25)</f>
        <v>1519</v>
      </c>
      <c r="N25" s="6"/>
    </row>
    <row r="26" spans="1:14" ht="25.5" customHeight="1">
      <c r="A26" s="6"/>
      <c r="B26" s="7"/>
      <c r="C26" s="7"/>
      <c r="D26" s="6"/>
      <c r="E26" s="7"/>
      <c r="F26" s="7"/>
      <c r="G26" s="7"/>
      <c r="H26" s="6"/>
      <c r="I26" s="6"/>
      <c r="J26" s="92" t="s">
        <v>30</v>
      </c>
      <c r="K26" s="97">
        <f>SUM(K4:K25)</f>
        <v>24364</v>
      </c>
      <c r="L26" s="97">
        <f>SUM(L4:L25)</f>
        <v>28780</v>
      </c>
      <c r="M26" s="97">
        <f>SUM(M4:M25)</f>
        <v>53144</v>
      </c>
      <c r="N26" s="6"/>
    </row>
    <row r="27" spans="1:14" ht="5.25" customHeight="1">
      <c r="A27" s="6"/>
      <c r="B27" s="7"/>
      <c r="C27" s="7"/>
      <c r="D27" s="6"/>
      <c r="E27" s="7"/>
      <c r="F27" s="7"/>
      <c r="G27" s="7"/>
      <c r="H27" s="6"/>
      <c r="I27" s="6"/>
      <c r="J27" s="6"/>
      <c r="K27" s="7"/>
      <c r="L27" s="7"/>
      <c r="M27" s="8"/>
      <c r="N27" s="6"/>
    </row>
    <row r="28" spans="1:14" ht="6" customHeight="1">
      <c r="A28" s="6"/>
      <c r="B28" s="7"/>
      <c r="C28" s="7"/>
      <c r="D28" s="6"/>
      <c r="E28" s="7"/>
      <c r="F28" s="7"/>
      <c r="G28" s="7"/>
      <c r="H28" s="6"/>
      <c r="I28" s="6"/>
      <c r="J28" s="6"/>
      <c r="K28" s="7"/>
      <c r="L28" s="7"/>
      <c r="M28" s="8"/>
      <c r="N28" s="6"/>
    </row>
  </sheetData>
  <sheetProtection/>
  <mergeCells count="10">
    <mergeCell ref="C6:D6"/>
    <mergeCell ref="E6:F6"/>
    <mergeCell ref="G6:H6"/>
    <mergeCell ref="B1:H1"/>
    <mergeCell ref="B2:H2"/>
    <mergeCell ref="B3:H3"/>
    <mergeCell ref="B4:H4"/>
    <mergeCell ref="C5:D5"/>
    <mergeCell ref="E5:F5"/>
    <mergeCell ref="G5:H5"/>
  </mergeCells>
  <printOptions/>
  <pageMargins left="0.61" right="0.55" top="0.51" bottom="0.2" header="0.31" footer="0.3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U89"/>
  <sheetViews>
    <sheetView zoomScalePageLayoutView="0" workbookViewId="0" topLeftCell="A1">
      <selection activeCell="Z8" sqref="Z8"/>
    </sheetView>
  </sheetViews>
  <sheetFormatPr defaultColWidth="8.25390625" defaultRowHeight="34.5" customHeight="1"/>
  <cols>
    <col min="1" max="1" width="2.75390625" style="2" customWidth="1"/>
    <col min="2" max="2" width="7.625" style="2" customWidth="1"/>
    <col min="3" max="3" width="12.00390625" style="2" customWidth="1"/>
    <col min="4" max="4" width="9.125" style="2" customWidth="1"/>
    <col min="5" max="5" width="1.625" style="2" customWidth="1"/>
    <col min="6" max="6" width="5.125" style="2" customWidth="1"/>
    <col min="7" max="7" width="1.625" style="2" customWidth="1"/>
    <col min="8" max="8" width="9.125" style="2" customWidth="1"/>
    <col min="9" max="9" width="1.625" style="2" customWidth="1"/>
    <col min="10" max="10" width="5.125" style="2" customWidth="1"/>
    <col min="11" max="11" width="1.625" style="2" customWidth="1"/>
    <col min="12" max="12" width="9.125" style="2" customWidth="1"/>
    <col min="13" max="13" width="1.625" style="2" customWidth="1"/>
    <col min="14" max="14" width="5.125" style="2" customWidth="1"/>
    <col min="15" max="16" width="1.625" style="2" customWidth="1"/>
    <col min="17" max="17" width="9.125" style="2" customWidth="1"/>
    <col min="18" max="18" width="1.625" style="2" customWidth="1"/>
    <col min="19" max="19" width="5.125" style="2" customWidth="1"/>
    <col min="20" max="20" width="1.625" style="2" customWidth="1"/>
    <col min="21" max="16384" width="8.25390625" style="2" customWidth="1"/>
  </cols>
  <sheetData>
    <row r="1" spans="2:21" ht="30" customHeight="1">
      <c r="B1" s="173" t="s">
        <v>127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"/>
    </row>
    <row r="2" spans="2:21" ht="17.25" customHeight="1">
      <c r="B2" s="4"/>
      <c r="C2" s="4"/>
      <c r="D2" s="4"/>
      <c r="E2" s="4"/>
      <c r="F2" s="4"/>
      <c r="G2" s="4"/>
      <c r="H2" s="4"/>
      <c r="I2" s="4"/>
      <c r="J2" s="163"/>
      <c r="K2" s="163"/>
      <c r="L2" s="163"/>
      <c r="M2" s="189" t="s">
        <v>126</v>
      </c>
      <c r="N2" s="189"/>
      <c r="O2" s="189"/>
      <c r="P2" s="189"/>
      <c r="Q2" s="189"/>
      <c r="R2" s="189"/>
      <c r="S2" s="189"/>
      <c r="T2" s="163"/>
      <c r="U2" s="1"/>
    </row>
    <row r="3" spans="2:20" ht="17.25" customHeight="1">
      <c r="B3" s="43"/>
      <c r="C3" s="43"/>
      <c r="D3" s="43"/>
      <c r="E3" s="43"/>
      <c r="F3" s="43"/>
      <c r="G3" s="43"/>
      <c r="H3" s="43"/>
      <c r="I3" s="43"/>
      <c r="J3" s="188" t="s">
        <v>106</v>
      </c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2:20" ht="21.75" customHeight="1">
      <c r="B4" s="176" t="s">
        <v>82</v>
      </c>
      <c r="C4" s="177"/>
      <c r="D4" s="176" t="s">
        <v>10</v>
      </c>
      <c r="E4" s="190"/>
      <c r="F4" s="190"/>
      <c r="G4" s="190"/>
      <c r="H4" s="176" t="s">
        <v>0</v>
      </c>
      <c r="I4" s="190"/>
      <c r="J4" s="190"/>
      <c r="K4" s="177"/>
      <c r="L4" s="176" t="s">
        <v>1</v>
      </c>
      <c r="M4" s="190"/>
      <c r="N4" s="190"/>
      <c r="O4" s="190"/>
      <c r="P4" s="176" t="s">
        <v>2</v>
      </c>
      <c r="Q4" s="190"/>
      <c r="R4" s="190"/>
      <c r="S4" s="190"/>
      <c r="T4" s="177"/>
    </row>
    <row r="5" spans="2:20" ht="21.75" customHeight="1">
      <c r="B5" s="178" t="s">
        <v>92</v>
      </c>
      <c r="C5" s="49" t="s">
        <v>31</v>
      </c>
      <c r="D5" s="51">
        <v>7512</v>
      </c>
      <c r="E5" s="66" t="s">
        <v>34</v>
      </c>
      <c r="F5" s="81">
        <v>53</v>
      </c>
      <c r="G5" s="129" t="s">
        <v>35</v>
      </c>
      <c r="H5" s="81">
        <v>7016</v>
      </c>
      <c r="I5" s="128" t="s">
        <v>34</v>
      </c>
      <c r="J5" s="81">
        <v>32</v>
      </c>
      <c r="K5" s="129" t="s">
        <v>35</v>
      </c>
      <c r="L5" s="146">
        <v>8604</v>
      </c>
      <c r="M5" s="143" t="s">
        <v>34</v>
      </c>
      <c r="N5" s="81">
        <v>66</v>
      </c>
      <c r="O5" s="129" t="s">
        <v>35</v>
      </c>
      <c r="P5" s="128"/>
      <c r="Q5" s="51">
        <f>SUM(H5,L5)</f>
        <v>15620</v>
      </c>
      <c r="R5" s="143" t="s">
        <v>34</v>
      </c>
      <c r="S5" s="71">
        <f>SUM(J5,N5)</f>
        <v>98</v>
      </c>
      <c r="T5" s="129" t="s">
        <v>35</v>
      </c>
    </row>
    <row r="6" spans="2:20" ht="21.75" customHeight="1">
      <c r="B6" s="179"/>
      <c r="C6" s="56" t="s">
        <v>32</v>
      </c>
      <c r="D6" s="58">
        <v>5389</v>
      </c>
      <c r="E6" s="66" t="s">
        <v>34</v>
      </c>
      <c r="F6" s="61">
        <v>63</v>
      </c>
      <c r="G6" s="65" t="s">
        <v>35</v>
      </c>
      <c r="H6" s="61">
        <v>5548</v>
      </c>
      <c r="I6" s="66" t="s">
        <v>34</v>
      </c>
      <c r="J6" s="61">
        <v>32</v>
      </c>
      <c r="K6" s="65" t="s">
        <v>35</v>
      </c>
      <c r="L6" s="147">
        <v>6426</v>
      </c>
      <c r="M6" s="63" t="s">
        <v>34</v>
      </c>
      <c r="N6" s="61">
        <v>64</v>
      </c>
      <c r="O6" s="65" t="s">
        <v>35</v>
      </c>
      <c r="P6" s="66"/>
      <c r="Q6" s="71">
        <f aca="true" t="shared" si="0" ref="Q6:Q36">SUM(H6,L6)</f>
        <v>11974</v>
      </c>
      <c r="R6" s="63" t="s">
        <v>34</v>
      </c>
      <c r="S6" s="71">
        <f aca="true" t="shared" si="1" ref="S6:S34">SUM(J6,N6)</f>
        <v>96</v>
      </c>
      <c r="T6" s="65" t="s">
        <v>35</v>
      </c>
    </row>
    <row r="7" spans="2:20" ht="21.75" customHeight="1">
      <c r="B7" s="179"/>
      <c r="C7" s="152" t="s">
        <v>103</v>
      </c>
      <c r="D7" s="58">
        <v>1001</v>
      </c>
      <c r="E7" s="66" t="s">
        <v>34</v>
      </c>
      <c r="F7" s="61">
        <v>9</v>
      </c>
      <c r="G7" s="65" t="s">
        <v>35</v>
      </c>
      <c r="H7" s="61">
        <v>985</v>
      </c>
      <c r="I7" s="66" t="s">
        <v>34</v>
      </c>
      <c r="J7" s="61">
        <v>9</v>
      </c>
      <c r="K7" s="65" t="s">
        <v>35</v>
      </c>
      <c r="L7" s="147">
        <v>1105</v>
      </c>
      <c r="M7" s="63" t="s">
        <v>34</v>
      </c>
      <c r="N7" s="61">
        <v>2</v>
      </c>
      <c r="O7" s="65" t="s">
        <v>35</v>
      </c>
      <c r="P7" s="66"/>
      <c r="Q7" s="58">
        <f t="shared" si="0"/>
        <v>2090</v>
      </c>
      <c r="R7" s="63" t="s">
        <v>34</v>
      </c>
      <c r="S7" s="71">
        <f t="shared" si="1"/>
        <v>11</v>
      </c>
      <c r="T7" s="65" t="s">
        <v>35</v>
      </c>
    </row>
    <row r="8" spans="2:20" ht="21.75" customHeight="1">
      <c r="B8" s="179"/>
      <c r="C8" s="152" t="s">
        <v>104</v>
      </c>
      <c r="D8" s="58">
        <v>661</v>
      </c>
      <c r="E8" s="66" t="s">
        <v>34</v>
      </c>
      <c r="F8" s="157">
        <v>8</v>
      </c>
      <c r="G8" s="65" t="s">
        <v>35</v>
      </c>
      <c r="H8" s="70">
        <v>766</v>
      </c>
      <c r="I8" s="66" t="s">
        <v>34</v>
      </c>
      <c r="J8" s="70">
        <v>0</v>
      </c>
      <c r="K8" s="65" t="s">
        <v>35</v>
      </c>
      <c r="L8" s="147">
        <v>878</v>
      </c>
      <c r="M8" s="63" t="s">
        <v>34</v>
      </c>
      <c r="N8" s="61">
        <v>9</v>
      </c>
      <c r="O8" s="65" t="s">
        <v>35</v>
      </c>
      <c r="P8" s="66"/>
      <c r="Q8" s="58">
        <f t="shared" si="0"/>
        <v>1644</v>
      </c>
      <c r="R8" s="63" t="s">
        <v>34</v>
      </c>
      <c r="S8" s="71">
        <f t="shared" si="1"/>
        <v>9</v>
      </c>
      <c r="T8" s="65" t="s">
        <v>35</v>
      </c>
    </row>
    <row r="9" spans="2:20" ht="21.75" customHeight="1">
      <c r="B9" s="179"/>
      <c r="C9" s="56" t="s">
        <v>37</v>
      </c>
      <c r="D9" s="71">
        <v>1807</v>
      </c>
      <c r="E9" s="66" t="s">
        <v>34</v>
      </c>
      <c r="F9" s="61">
        <v>12</v>
      </c>
      <c r="G9" s="65" t="s">
        <v>35</v>
      </c>
      <c r="H9" s="61">
        <v>1937</v>
      </c>
      <c r="I9" s="66" t="s">
        <v>34</v>
      </c>
      <c r="J9" s="61">
        <v>8</v>
      </c>
      <c r="K9" s="65" t="s">
        <v>35</v>
      </c>
      <c r="L9" s="147">
        <v>2266</v>
      </c>
      <c r="M9" s="63" t="s">
        <v>34</v>
      </c>
      <c r="N9" s="61">
        <v>10</v>
      </c>
      <c r="O9" s="65" t="s">
        <v>35</v>
      </c>
      <c r="P9" s="66"/>
      <c r="Q9" s="58">
        <f t="shared" si="0"/>
        <v>4203</v>
      </c>
      <c r="R9" s="63" t="s">
        <v>34</v>
      </c>
      <c r="S9" s="71">
        <f t="shared" si="1"/>
        <v>18</v>
      </c>
      <c r="T9" s="65" t="s">
        <v>35</v>
      </c>
    </row>
    <row r="10" spans="2:20" ht="21.75" customHeight="1">
      <c r="B10" s="179"/>
      <c r="C10" s="56" t="s">
        <v>38</v>
      </c>
      <c r="D10" s="58">
        <v>1397</v>
      </c>
      <c r="E10" s="66" t="s">
        <v>34</v>
      </c>
      <c r="F10" s="61">
        <v>1</v>
      </c>
      <c r="G10" s="65" t="s">
        <v>35</v>
      </c>
      <c r="H10" s="61">
        <v>1429</v>
      </c>
      <c r="I10" s="66" t="s">
        <v>34</v>
      </c>
      <c r="J10" s="61">
        <v>0</v>
      </c>
      <c r="K10" s="65" t="s">
        <v>35</v>
      </c>
      <c r="L10" s="147">
        <v>1671</v>
      </c>
      <c r="M10" s="63" t="s">
        <v>34</v>
      </c>
      <c r="N10" s="61">
        <v>9</v>
      </c>
      <c r="O10" s="65" t="s">
        <v>35</v>
      </c>
      <c r="P10" s="66"/>
      <c r="Q10" s="58">
        <f t="shared" si="0"/>
        <v>3100</v>
      </c>
      <c r="R10" s="63" t="s">
        <v>34</v>
      </c>
      <c r="S10" s="71">
        <f t="shared" si="1"/>
        <v>9</v>
      </c>
      <c r="T10" s="65" t="s">
        <v>35</v>
      </c>
    </row>
    <row r="11" spans="2:20" ht="21.75" customHeight="1">
      <c r="B11" s="179"/>
      <c r="C11" s="152" t="s">
        <v>105</v>
      </c>
      <c r="D11" s="58">
        <v>67</v>
      </c>
      <c r="E11" s="66" t="s">
        <v>34</v>
      </c>
      <c r="F11" s="157">
        <v>0</v>
      </c>
      <c r="G11" s="65" t="s">
        <v>35</v>
      </c>
      <c r="H11" s="70">
        <v>63</v>
      </c>
      <c r="I11" s="66" t="s">
        <v>34</v>
      </c>
      <c r="J11" s="70">
        <v>0</v>
      </c>
      <c r="K11" s="65" t="s">
        <v>35</v>
      </c>
      <c r="L11" s="148">
        <v>88</v>
      </c>
      <c r="M11" s="63" t="s">
        <v>34</v>
      </c>
      <c r="N11" s="70">
        <v>0</v>
      </c>
      <c r="O11" s="65" t="s">
        <v>35</v>
      </c>
      <c r="P11" s="66"/>
      <c r="Q11" s="58">
        <f t="shared" si="0"/>
        <v>151</v>
      </c>
      <c r="R11" s="63" t="s">
        <v>34</v>
      </c>
      <c r="S11" s="71">
        <f t="shared" si="1"/>
        <v>0</v>
      </c>
      <c r="T11" s="65" t="s">
        <v>35</v>
      </c>
    </row>
    <row r="12" spans="2:20" ht="21.75" customHeight="1">
      <c r="B12" s="179"/>
      <c r="C12" s="56" t="s">
        <v>40</v>
      </c>
      <c r="D12" s="58">
        <v>604</v>
      </c>
      <c r="E12" s="66" t="s">
        <v>34</v>
      </c>
      <c r="F12" s="157">
        <v>0</v>
      </c>
      <c r="G12" s="65" t="s">
        <v>35</v>
      </c>
      <c r="H12" s="61">
        <v>623</v>
      </c>
      <c r="I12" s="66" t="s">
        <v>34</v>
      </c>
      <c r="J12" s="61">
        <v>0</v>
      </c>
      <c r="K12" s="65" t="s">
        <v>35</v>
      </c>
      <c r="L12" s="147">
        <v>752</v>
      </c>
      <c r="M12" s="63" t="s">
        <v>34</v>
      </c>
      <c r="N12" s="61">
        <v>3</v>
      </c>
      <c r="O12" s="65" t="s">
        <v>35</v>
      </c>
      <c r="P12" s="66"/>
      <c r="Q12" s="58">
        <f t="shared" si="0"/>
        <v>1375</v>
      </c>
      <c r="R12" s="63" t="s">
        <v>34</v>
      </c>
      <c r="S12" s="71">
        <f t="shared" si="1"/>
        <v>3</v>
      </c>
      <c r="T12" s="65" t="s">
        <v>35</v>
      </c>
    </row>
    <row r="13" spans="2:20" ht="21.75" customHeight="1">
      <c r="B13" s="179"/>
      <c r="C13" s="56" t="s">
        <v>41</v>
      </c>
      <c r="D13" s="58">
        <v>966</v>
      </c>
      <c r="E13" s="66" t="s">
        <v>34</v>
      </c>
      <c r="F13" s="61">
        <v>4</v>
      </c>
      <c r="G13" s="65" t="s">
        <v>35</v>
      </c>
      <c r="H13" s="61">
        <v>999</v>
      </c>
      <c r="I13" s="66" t="s">
        <v>34</v>
      </c>
      <c r="J13" s="61">
        <v>1</v>
      </c>
      <c r="K13" s="65" t="s">
        <v>35</v>
      </c>
      <c r="L13" s="147">
        <v>1158</v>
      </c>
      <c r="M13" s="63" t="s">
        <v>34</v>
      </c>
      <c r="N13" s="61">
        <v>5</v>
      </c>
      <c r="O13" s="65" t="s">
        <v>35</v>
      </c>
      <c r="P13" s="66"/>
      <c r="Q13" s="58">
        <f t="shared" si="0"/>
        <v>2157</v>
      </c>
      <c r="R13" s="63" t="s">
        <v>34</v>
      </c>
      <c r="S13" s="71">
        <f t="shared" si="1"/>
        <v>6</v>
      </c>
      <c r="T13" s="65" t="s">
        <v>35</v>
      </c>
    </row>
    <row r="14" spans="2:20" ht="21.75" customHeight="1">
      <c r="B14" s="179"/>
      <c r="C14" s="56" t="s">
        <v>42</v>
      </c>
      <c r="D14" s="58">
        <v>292</v>
      </c>
      <c r="E14" s="66" t="s">
        <v>34</v>
      </c>
      <c r="F14" s="157">
        <v>0</v>
      </c>
      <c r="G14" s="65" t="s">
        <v>35</v>
      </c>
      <c r="H14" s="61">
        <v>374</v>
      </c>
      <c r="I14" s="66" t="s">
        <v>34</v>
      </c>
      <c r="J14" s="61">
        <v>0</v>
      </c>
      <c r="K14" s="65" t="s">
        <v>35</v>
      </c>
      <c r="L14" s="147">
        <v>454</v>
      </c>
      <c r="M14" s="63" t="s">
        <v>34</v>
      </c>
      <c r="N14" s="61">
        <v>1</v>
      </c>
      <c r="O14" s="65" t="s">
        <v>35</v>
      </c>
      <c r="P14" s="66"/>
      <c r="Q14" s="58">
        <f t="shared" si="0"/>
        <v>828</v>
      </c>
      <c r="R14" s="63" t="s">
        <v>34</v>
      </c>
      <c r="S14" s="71">
        <f t="shared" si="1"/>
        <v>1</v>
      </c>
      <c r="T14" s="65" t="s">
        <v>35</v>
      </c>
    </row>
    <row r="15" spans="2:20" ht="21.75" customHeight="1">
      <c r="B15" s="179"/>
      <c r="C15" s="56" t="s">
        <v>43</v>
      </c>
      <c r="D15" s="58">
        <v>79</v>
      </c>
      <c r="E15" s="66" t="s">
        <v>34</v>
      </c>
      <c r="F15" s="157">
        <v>0</v>
      </c>
      <c r="G15" s="65" t="s">
        <v>35</v>
      </c>
      <c r="H15" s="61">
        <v>82</v>
      </c>
      <c r="I15" s="66" t="s">
        <v>34</v>
      </c>
      <c r="J15" s="61">
        <v>0</v>
      </c>
      <c r="K15" s="65" t="s">
        <v>35</v>
      </c>
      <c r="L15" s="147">
        <v>104</v>
      </c>
      <c r="M15" s="63" t="s">
        <v>34</v>
      </c>
      <c r="N15" s="61">
        <v>0</v>
      </c>
      <c r="O15" s="65" t="s">
        <v>35</v>
      </c>
      <c r="P15" s="66"/>
      <c r="Q15" s="58">
        <f t="shared" si="0"/>
        <v>186</v>
      </c>
      <c r="R15" s="63" t="s">
        <v>34</v>
      </c>
      <c r="S15" s="71">
        <f t="shared" si="1"/>
        <v>0</v>
      </c>
      <c r="T15" s="65" t="s">
        <v>35</v>
      </c>
    </row>
    <row r="16" spans="2:20" ht="21.75" customHeight="1">
      <c r="B16" s="179"/>
      <c r="C16" s="56" t="s">
        <v>44</v>
      </c>
      <c r="D16" s="58">
        <v>3</v>
      </c>
      <c r="E16" s="66" t="s">
        <v>34</v>
      </c>
      <c r="F16" s="157">
        <v>0</v>
      </c>
      <c r="G16" s="65" t="s">
        <v>35</v>
      </c>
      <c r="H16" s="61">
        <v>1</v>
      </c>
      <c r="I16" s="66" t="s">
        <v>34</v>
      </c>
      <c r="J16" s="61">
        <v>0</v>
      </c>
      <c r="K16" s="65" t="s">
        <v>35</v>
      </c>
      <c r="L16" s="147">
        <v>3</v>
      </c>
      <c r="M16" s="63" t="s">
        <v>34</v>
      </c>
      <c r="N16" s="61">
        <v>0</v>
      </c>
      <c r="O16" s="65" t="s">
        <v>35</v>
      </c>
      <c r="P16" s="66"/>
      <c r="Q16" s="58">
        <f t="shared" si="0"/>
        <v>4</v>
      </c>
      <c r="R16" s="63" t="s">
        <v>34</v>
      </c>
      <c r="S16" s="71">
        <f t="shared" si="1"/>
        <v>0</v>
      </c>
      <c r="T16" s="65" t="s">
        <v>35</v>
      </c>
    </row>
    <row r="17" spans="2:20" ht="21.75" customHeight="1">
      <c r="B17" s="179"/>
      <c r="C17" s="56" t="s">
        <v>11</v>
      </c>
      <c r="D17" s="58">
        <v>484</v>
      </c>
      <c r="E17" s="66" t="s">
        <v>34</v>
      </c>
      <c r="F17" s="157">
        <v>0</v>
      </c>
      <c r="G17" s="65" t="s">
        <v>35</v>
      </c>
      <c r="H17" s="61">
        <v>483</v>
      </c>
      <c r="I17" s="66" t="s">
        <v>34</v>
      </c>
      <c r="J17" s="61">
        <v>0</v>
      </c>
      <c r="K17" s="65" t="s">
        <v>35</v>
      </c>
      <c r="L17" s="147">
        <v>433</v>
      </c>
      <c r="M17" s="63" t="s">
        <v>34</v>
      </c>
      <c r="N17" s="61">
        <v>0</v>
      </c>
      <c r="O17" s="65" t="s">
        <v>35</v>
      </c>
      <c r="P17" s="66"/>
      <c r="Q17" s="71">
        <f t="shared" si="0"/>
        <v>916</v>
      </c>
      <c r="R17" s="63" t="s">
        <v>34</v>
      </c>
      <c r="S17" s="71">
        <f t="shared" si="1"/>
        <v>0</v>
      </c>
      <c r="T17" s="65" t="s">
        <v>35</v>
      </c>
    </row>
    <row r="18" spans="2:20" ht="21.75" customHeight="1">
      <c r="B18" s="180"/>
      <c r="C18" s="100" t="s">
        <v>45</v>
      </c>
      <c r="D18" s="130">
        <f>SUM(D5:D6,D9:D10,D12:D17)</f>
        <v>18533</v>
      </c>
      <c r="E18" s="131" t="s">
        <v>34</v>
      </c>
      <c r="F18" s="114">
        <f>SUM(F5:F6,F9:F10,F12:F17)</f>
        <v>133</v>
      </c>
      <c r="G18" s="132" t="s">
        <v>35</v>
      </c>
      <c r="H18" s="130">
        <f>SUM(H5:H6,H9:H10,H12:H17)</f>
        <v>18492</v>
      </c>
      <c r="I18" s="131" t="s">
        <v>34</v>
      </c>
      <c r="J18" s="114">
        <f>SUM(J5:J6,J9:J10,J12:J17)</f>
        <v>73</v>
      </c>
      <c r="K18" s="132" t="s">
        <v>35</v>
      </c>
      <c r="L18" s="130">
        <f>SUM(L5:L6,L9:L10,L12:L17)</f>
        <v>21871</v>
      </c>
      <c r="M18" s="144" t="s">
        <v>34</v>
      </c>
      <c r="N18" s="114">
        <f>SUM(N5:N6,N9:N10,N12:N17)</f>
        <v>158</v>
      </c>
      <c r="O18" s="132" t="s">
        <v>35</v>
      </c>
      <c r="P18" s="131"/>
      <c r="Q18" s="114">
        <f t="shared" si="0"/>
        <v>40363</v>
      </c>
      <c r="R18" s="144" t="s">
        <v>34</v>
      </c>
      <c r="S18" s="114">
        <f t="shared" si="1"/>
        <v>231</v>
      </c>
      <c r="T18" s="132" t="s">
        <v>35</v>
      </c>
    </row>
    <row r="19" spans="2:20" ht="21.75" customHeight="1">
      <c r="B19" s="178" t="s">
        <v>93</v>
      </c>
      <c r="C19" s="49" t="s">
        <v>46</v>
      </c>
      <c r="D19" s="71">
        <v>458</v>
      </c>
      <c r="E19" s="128" t="s">
        <v>34</v>
      </c>
      <c r="F19" s="158">
        <v>15</v>
      </c>
      <c r="G19" s="129" t="s">
        <v>35</v>
      </c>
      <c r="H19" s="81">
        <v>443</v>
      </c>
      <c r="I19" s="128" t="s">
        <v>34</v>
      </c>
      <c r="J19" s="81">
        <v>15</v>
      </c>
      <c r="K19" s="129" t="s">
        <v>35</v>
      </c>
      <c r="L19" s="149">
        <v>520</v>
      </c>
      <c r="M19" s="143" t="s">
        <v>34</v>
      </c>
      <c r="N19" s="81">
        <v>1</v>
      </c>
      <c r="O19" s="129" t="s">
        <v>35</v>
      </c>
      <c r="P19" s="128"/>
      <c r="Q19" s="71">
        <f t="shared" si="0"/>
        <v>963</v>
      </c>
      <c r="R19" s="143" t="s">
        <v>34</v>
      </c>
      <c r="S19" s="71">
        <f t="shared" si="1"/>
        <v>16</v>
      </c>
      <c r="T19" s="129" t="s">
        <v>35</v>
      </c>
    </row>
    <row r="20" spans="2:20" ht="21.75" customHeight="1">
      <c r="B20" s="180"/>
      <c r="C20" s="100" t="s">
        <v>12</v>
      </c>
      <c r="D20" s="134">
        <f>SUM(D19)</f>
        <v>458</v>
      </c>
      <c r="E20" s="131" t="s">
        <v>34</v>
      </c>
      <c r="F20" s="159">
        <f>SUM(F19)</f>
        <v>15</v>
      </c>
      <c r="G20" s="132" t="s">
        <v>35</v>
      </c>
      <c r="H20" s="117">
        <f>SUM(H19)</f>
        <v>443</v>
      </c>
      <c r="I20" s="131" t="s">
        <v>34</v>
      </c>
      <c r="J20" s="133">
        <f>SUM(J19)</f>
        <v>15</v>
      </c>
      <c r="K20" s="132" t="s">
        <v>35</v>
      </c>
      <c r="L20" s="150">
        <f>SUM(L19)</f>
        <v>520</v>
      </c>
      <c r="M20" s="144" t="s">
        <v>34</v>
      </c>
      <c r="N20" s="133">
        <f>SUM(N19)</f>
        <v>1</v>
      </c>
      <c r="O20" s="132" t="s">
        <v>35</v>
      </c>
      <c r="P20" s="131"/>
      <c r="Q20" s="133">
        <f t="shared" si="0"/>
        <v>963</v>
      </c>
      <c r="R20" s="144" t="s">
        <v>34</v>
      </c>
      <c r="S20" s="133">
        <f t="shared" si="1"/>
        <v>16</v>
      </c>
      <c r="T20" s="132" t="s">
        <v>35</v>
      </c>
    </row>
    <row r="21" spans="2:20" ht="21.75" customHeight="1">
      <c r="B21" s="181" t="s">
        <v>94</v>
      </c>
      <c r="C21" s="49" t="s">
        <v>47</v>
      </c>
      <c r="D21" s="71">
        <v>495</v>
      </c>
      <c r="E21" s="128" t="s">
        <v>34</v>
      </c>
      <c r="F21" s="158">
        <v>11</v>
      </c>
      <c r="G21" s="129" t="s">
        <v>35</v>
      </c>
      <c r="H21" s="81">
        <v>487</v>
      </c>
      <c r="I21" s="128" t="s">
        <v>34</v>
      </c>
      <c r="J21" s="81">
        <v>2</v>
      </c>
      <c r="K21" s="129" t="s">
        <v>35</v>
      </c>
      <c r="L21" s="149">
        <v>605</v>
      </c>
      <c r="M21" s="143" t="s">
        <v>34</v>
      </c>
      <c r="N21" s="81">
        <v>12</v>
      </c>
      <c r="O21" s="129" t="s">
        <v>35</v>
      </c>
      <c r="P21" s="128"/>
      <c r="Q21" s="164">
        <f t="shared" si="0"/>
        <v>1092</v>
      </c>
      <c r="R21" s="143" t="s">
        <v>34</v>
      </c>
      <c r="S21" s="71">
        <f t="shared" si="1"/>
        <v>14</v>
      </c>
      <c r="T21" s="129" t="s">
        <v>35</v>
      </c>
    </row>
    <row r="22" spans="2:20" ht="21.75" customHeight="1">
      <c r="B22" s="182"/>
      <c r="C22" s="78" t="s">
        <v>48</v>
      </c>
      <c r="D22" s="71">
        <v>864</v>
      </c>
      <c r="E22" s="66" t="s">
        <v>34</v>
      </c>
      <c r="F22" s="158">
        <v>23</v>
      </c>
      <c r="G22" s="65" t="s">
        <v>35</v>
      </c>
      <c r="H22" s="81">
        <v>887</v>
      </c>
      <c r="I22" s="66" t="s">
        <v>34</v>
      </c>
      <c r="J22" s="81">
        <v>5</v>
      </c>
      <c r="K22" s="65" t="s">
        <v>35</v>
      </c>
      <c r="L22" s="149">
        <v>1042</v>
      </c>
      <c r="M22" s="63" t="s">
        <v>34</v>
      </c>
      <c r="N22" s="81">
        <v>27</v>
      </c>
      <c r="O22" s="65" t="s">
        <v>35</v>
      </c>
      <c r="P22" s="128"/>
      <c r="Q22" s="58">
        <f t="shared" si="0"/>
        <v>1929</v>
      </c>
      <c r="R22" s="63" t="s">
        <v>34</v>
      </c>
      <c r="S22" s="71">
        <f t="shared" si="1"/>
        <v>32</v>
      </c>
      <c r="T22" s="65" t="s">
        <v>35</v>
      </c>
    </row>
    <row r="23" spans="2:20" ht="21.75" customHeight="1">
      <c r="B23" s="183"/>
      <c r="C23" s="110" t="s">
        <v>45</v>
      </c>
      <c r="D23" s="134">
        <f>SUM(D21:D22)</f>
        <v>1359</v>
      </c>
      <c r="E23" s="131" t="s">
        <v>34</v>
      </c>
      <c r="F23" s="159">
        <f>SUM(F21:F22)</f>
        <v>34</v>
      </c>
      <c r="G23" s="132" t="s">
        <v>35</v>
      </c>
      <c r="H23" s="114">
        <f>SUM(H21:H22)</f>
        <v>1374</v>
      </c>
      <c r="I23" s="131" t="s">
        <v>34</v>
      </c>
      <c r="J23" s="114">
        <f>SUM(J21:J22)</f>
        <v>7</v>
      </c>
      <c r="K23" s="132" t="s">
        <v>35</v>
      </c>
      <c r="L23" s="130">
        <f>SUM(L21:L22)</f>
        <v>1647</v>
      </c>
      <c r="M23" s="144" t="s">
        <v>34</v>
      </c>
      <c r="N23" s="114">
        <f>SUM(N21:N22)</f>
        <v>39</v>
      </c>
      <c r="O23" s="132" t="s">
        <v>35</v>
      </c>
      <c r="P23" s="131"/>
      <c r="Q23" s="106">
        <f t="shared" si="0"/>
        <v>3021</v>
      </c>
      <c r="R23" s="144" t="s">
        <v>34</v>
      </c>
      <c r="S23" s="133">
        <f t="shared" si="1"/>
        <v>46</v>
      </c>
      <c r="T23" s="132" t="s">
        <v>35</v>
      </c>
    </row>
    <row r="24" spans="2:20" ht="21.75" customHeight="1">
      <c r="B24" s="181" t="s">
        <v>95</v>
      </c>
      <c r="C24" s="49" t="s">
        <v>49</v>
      </c>
      <c r="D24" s="71">
        <v>474</v>
      </c>
      <c r="E24" s="128" t="s">
        <v>34</v>
      </c>
      <c r="F24" s="158">
        <v>1</v>
      </c>
      <c r="G24" s="129" t="s">
        <v>35</v>
      </c>
      <c r="H24" s="81">
        <v>476</v>
      </c>
      <c r="I24" s="128" t="s">
        <v>34</v>
      </c>
      <c r="J24" s="81">
        <v>1</v>
      </c>
      <c r="K24" s="129" t="s">
        <v>35</v>
      </c>
      <c r="L24" s="149">
        <v>553</v>
      </c>
      <c r="M24" s="143" t="s">
        <v>34</v>
      </c>
      <c r="N24" s="81">
        <v>1</v>
      </c>
      <c r="O24" s="129" t="s">
        <v>35</v>
      </c>
      <c r="P24" s="128"/>
      <c r="Q24" s="71">
        <f t="shared" si="0"/>
        <v>1029</v>
      </c>
      <c r="R24" s="143" t="s">
        <v>34</v>
      </c>
      <c r="S24" s="164">
        <f t="shared" si="1"/>
        <v>2</v>
      </c>
      <c r="T24" s="129" t="s">
        <v>35</v>
      </c>
    </row>
    <row r="25" spans="2:20" ht="21.75" customHeight="1">
      <c r="B25" s="182"/>
      <c r="C25" s="56" t="s">
        <v>50</v>
      </c>
      <c r="D25" s="58">
        <v>302</v>
      </c>
      <c r="E25" s="66" t="s">
        <v>34</v>
      </c>
      <c r="F25" s="157">
        <v>0</v>
      </c>
      <c r="G25" s="65" t="s">
        <v>35</v>
      </c>
      <c r="H25" s="61">
        <v>323</v>
      </c>
      <c r="I25" s="66" t="s">
        <v>34</v>
      </c>
      <c r="J25" s="61">
        <v>0</v>
      </c>
      <c r="K25" s="65" t="s">
        <v>35</v>
      </c>
      <c r="L25" s="147">
        <v>344</v>
      </c>
      <c r="M25" s="63" t="s">
        <v>34</v>
      </c>
      <c r="N25" s="61">
        <v>0</v>
      </c>
      <c r="O25" s="65" t="s">
        <v>35</v>
      </c>
      <c r="P25" s="66"/>
      <c r="Q25" s="58">
        <f t="shared" si="0"/>
        <v>667</v>
      </c>
      <c r="R25" s="63" t="s">
        <v>34</v>
      </c>
      <c r="S25" s="58">
        <f t="shared" si="1"/>
        <v>0</v>
      </c>
      <c r="T25" s="65" t="s">
        <v>35</v>
      </c>
    </row>
    <row r="26" spans="2:20" ht="21.75" customHeight="1">
      <c r="B26" s="183"/>
      <c r="C26" s="110" t="s">
        <v>45</v>
      </c>
      <c r="D26" s="134">
        <f>SUM(D24:D25)</f>
        <v>776</v>
      </c>
      <c r="E26" s="131" t="s">
        <v>34</v>
      </c>
      <c r="F26" s="159">
        <f>SUM(F24:F25)</f>
        <v>1</v>
      </c>
      <c r="G26" s="132" t="s">
        <v>35</v>
      </c>
      <c r="H26" s="114">
        <f>SUM(H24:H25)</f>
        <v>799</v>
      </c>
      <c r="I26" s="131" t="s">
        <v>34</v>
      </c>
      <c r="J26" s="114">
        <f>SUM(J24:J25)</f>
        <v>1</v>
      </c>
      <c r="K26" s="132" t="s">
        <v>35</v>
      </c>
      <c r="L26" s="130">
        <f>SUM(L24:L25)</f>
        <v>897</v>
      </c>
      <c r="M26" s="144" t="s">
        <v>34</v>
      </c>
      <c r="N26" s="114">
        <f>SUM(N24:N25)</f>
        <v>1</v>
      </c>
      <c r="O26" s="132" t="s">
        <v>35</v>
      </c>
      <c r="P26" s="131"/>
      <c r="Q26" s="133">
        <f t="shared" si="0"/>
        <v>1696</v>
      </c>
      <c r="R26" s="144" t="s">
        <v>34</v>
      </c>
      <c r="S26" s="106">
        <f t="shared" si="1"/>
        <v>2</v>
      </c>
      <c r="T26" s="132" t="s">
        <v>35</v>
      </c>
    </row>
    <row r="27" spans="2:20" ht="21.75" customHeight="1">
      <c r="B27" s="181" t="s">
        <v>96</v>
      </c>
      <c r="C27" s="49" t="s">
        <v>51</v>
      </c>
      <c r="D27" s="71">
        <v>1142</v>
      </c>
      <c r="E27" s="128" t="s">
        <v>34</v>
      </c>
      <c r="F27" s="81">
        <v>15</v>
      </c>
      <c r="G27" s="129" t="s">
        <v>35</v>
      </c>
      <c r="H27" s="81">
        <v>1103</v>
      </c>
      <c r="I27" s="128" t="s">
        <v>34</v>
      </c>
      <c r="J27" s="81">
        <v>9</v>
      </c>
      <c r="K27" s="129" t="s">
        <v>35</v>
      </c>
      <c r="L27" s="149">
        <v>1280</v>
      </c>
      <c r="M27" s="143" t="s">
        <v>34</v>
      </c>
      <c r="N27" s="81">
        <v>6</v>
      </c>
      <c r="O27" s="129" t="s">
        <v>35</v>
      </c>
      <c r="P27" s="128"/>
      <c r="Q27" s="71">
        <f t="shared" si="0"/>
        <v>2383</v>
      </c>
      <c r="R27" s="143" t="s">
        <v>34</v>
      </c>
      <c r="S27" s="164">
        <f t="shared" si="1"/>
        <v>15</v>
      </c>
      <c r="T27" s="129" t="s">
        <v>35</v>
      </c>
    </row>
    <row r="28" spans="2:20" ht="21.75" customHeight="1">
      <c r="B28" s="182"/>
      <c r="C28" s="56" t="s">
        <v>52</v>
      </c>
      <c r="D28" s="58">
        <v>283</v>
      </c>
      <c r="E28" s="66" t="s">
        <v>34</v>
      </c>
      <c r="F28" s="157">
        <v>0</v>
      </c>
      <c r="G28" s="65" t="s">
        <v>35</v>
      </c>
      <c r="H28" s="61">
        <v>295</v>
      </c>
      <c r="I28" s="66" t="s">
        <v>34</v>
      </c>
      <c r="J28" s="61">
        <v>0</v>
      </c>
      <c r="K28" s="65" t="s">
        <v>35</v>
      </c>
      <c r="L28" s="147">
        <v>323</v>
      </c>
      <c r="M28" s="63" t="s">
        <v>34</v>
      </c>
      <c r="N28" s="61">
        <v>0</v>
      </c>
      <c r="O28" s="65" t="s">
        <v>35</v>
      </c>
      <c r="P28" s="66"/>
      <c r="Q28" s="58">
        <f t="shared" si="0"/>
        <v>618</v>
      </c>
      <c r="R28" s="63" t="s">
        <v>34</v>
      </c>
      <c r="S28" s="58">
        <f t="shared" si="1"/>
        <v>0</v>
      </c>
      <c r="T28" s="65" t="s">
        <v>35</v>
      </c>
    </row>
    <row r="29" spans="2:20" ht="21.75" customHeight="1">
      <c r="B29" s="183"/>
      <c r="C29" s="110" t="s">
        <v>45</v>
      </c>
      <c r="D29" s="134">
        <f>SUM(D27:D28)</f>
        <v>1425</v>
      </c>
      <c r="E29" s="131" t="s">
        <v>34</v>
      </c>
      <c r="F29" s="159">
        <f>SUM(F27:F28)</f>
        <v>15</v>
      </c>
      <c r="G29" s="132" t="s">
        <v>35</v>
      </c>
      <c r="H29" s="114">
        <f>SUM(H27:H28)</f>
        <v>1398</v>
      </c>
      <c r="I29" s="131" t="s">
        <v>34</v>
      </c>
      <c r="J29" s="114">
        <f>SUM(J27:J28)</f>
        <v>9</v>
      </c>
      <c r="K29" s="132" t="s">
        <v>35</v>
      </c>
      <c r="L29" s="130">
        <f>SUM(L27:L28)</f>
        <v>1603</v>
      </c>
      <c r="M29" s="144" t="s">
        <v>34</v>
      </c>
      <c r="N29" s="114">
        <f>SUM(N27:N28)</f>
        <v>6</v>
      </c>
      <c r="O29" s="132" t="s">
        <v>35</v>
      </c>
      <c r="P29" s="131"/>
      <c r="Q29" s="133">
        <f t="shared" si="0"/>
        <v>3001</v>
      </c>
      <c r="R29" s="144" t="s">
        <v>34</v>
      </c>
      <c r="S29" s="106">
        <f t="shared" si="1"/>
        <v>15</v>
      </c>
      <c r="T29" s="132" t="s">
        <v>35</v>
      </c>
    </row>
    <row r="30" spans="2:20" ht="21.75" customHeight="1">
      <c r="B30" s="181" t="s">
        <v>97</v>
      </c>
      <c r="C30" s="49" t="s">
        <v>53</v>
      </c>
      <c r="D30" s="71">
        <v>470</v>
      </c>
      <c r="E30" s="128" t="s">
        <v>34</v>
      </c>
      <c r="F30" s="158">
        <v>0</v>
      </c>
      <c r="G30" s="129" t="s">
        <v>35</v>
      </c>
      <c r="H30" s="81">
        <v>486</v>
      </c>
      <c r="I30" s="128" t="s">
        <v>34</v>
      </c>
      <c r="J30" s="81">
        <v>0</v>
      </c>
      <c r="K30" s="129" t="s">
        <v>35</v>
      </c>
      <c r="L30" s="149">
        <v>594</v>
      </c>
      <c r="M30" s="143" t="s">
        <v>34</v>
      </c>
      <c r="N30" s="81">
        <v>1</v>
      </c>
      <c r="O30" s="129" t="s">
        <v>35</v>
      </c>
      <c r="P30" s="128"/>
      <c r="Q30" s="71">
        <f t="shared" si="0"/>
        <v>1080</v>
      </c>
      <c r="R30" s="143" t="s">
        <v>34</v>
      </c>
      <c r="S30" s="164">
        <f t="shared" si="1"/>
        <v>1</v>
      </c>
      <c r="T30" s="129" t="s">
        <v>35</v>
      </c>
    </row>
    <row r="31" spans="2:20" ht="21.75" customHeight="1">
      <c r="B31" s="182"/>
      <c r="C31" s="56" t="s">
        <v>54</v>
      </c>
      <c r="D31" s="58">
        <v>315</v>
      </c>
      <c r="E31" s="66" t="s">
        <v>34</v>
      </c>
      <c r="F31" s="157">
        <v>0</v>
      </c>
      <c r="G31" s="65" t="s">
        <v>35</v>
      </c>
      <c r="H31" s="61">
        <v>341</v>
      </c>
      <c r="I31" s="66" t="s">
        <v>34</v>
      </c>
      <c r="J31" s="61">
        <v>0</v>
      </c>
      <c r="K31" s="65" t="s">
        <v>35</v>
      </c>
      <c r="L31" s="147">
        <v>406</v>
      </c>
      <c r="M31" s="63" t="s">
        <v>34</v>
      </c>
      <c r="N31" s="61">
        <v>0</v>
      </c>
      <c r="O31" s="65" t="s">
        <v>35</v>
      </c>
      <c r="P31" s="66"/>
      <c r="Q31" s="58">
        <f t="shared" si="0"/>
        <v>747</v>
      </c>
      <c r="R31" s="63" t="s">
        <v>34</v>
      </c>
      <c r="S31" s="58">
        <f t="shared" si="1"/>
        <v>0</v>
      </c>
      <c r="T31" s="65" t="s">
        <v>35</v>
      </c>
    </row>
    <row r="32" spans="2:20" ht="21.75" customHeight="1">
      <c r="B32" s="183"/>
      <c r="C32" s="110" t="s">
        <v>45</v>
      </c>
      <c r="D32" s="134">
        <f>SUM(D30:D31)</f>
        <v>785</v>
      </c>
      <c r="E32" s="131" t="s">
        <v>34</v>
      </c>
      <c r="F32" s="159">
        <f>SUM(F30:F31)</f>
        <v>0</v>
      </c>
      <c r="G32" s="132" t="s">
        <v>35</v>
      </c>
      <c r="H32" s="117">
        <f>SUM(H30:H31)</f>
        <v>827</v>
      </c>
      <c r="I32" s="131" t="s">
        <v>34</v>
      </c>
      <c r="J32" s="114">
        <f>SUM(J30:J31)</f>
        <v>0</v>
      </c>
      <c r="K32" s="132" t="s">
        <v>35</v>
      </c>
      <c r="L32" s="130">
        <f>SUM(L30:L31)</f>
        <v>1000</v>
      </c>
      <c r="M32" s="144" t="s">
        <v>34</v>
      </c>
      <c r="N32" s="114">
        <f>SUM(N30:N31)</f>
        <v>1</v>
      </c>
      <c r="O32" s="132" t="s">
        <v>35</v>
      </c>
      <c r="P32" s="131"/>
      <c r="Q32" s="133">
        <f t="shared" si="0"/>
        <v>1827</v>
      </c>
      <c r="R32" s="144" t="s">
        <v>34</v>
      </c>
      <c r="S32" s="106">
        <f t="shared" si="1"/>
        <v>1</v>
      </c>
      <c r="T32" s="132" t="s">
        <v>35</v>
      </c>
    </row>
    <row r="33" spans="2:20" ht="21.75" customHeight="1">
      <c r="B33" s="179" t="s">
        <v>98</v>
      </c>
      <c r="C33" s="78" t="s">
        <v>55</v>
      </c>
      <c r="D33" s="71">
        <v>464</v>
      </c>
      <c r="E33" s="128" t="s">
        <v>34</v>
      </c>
      <c r="F33" s="158">
        <v>0</v>
      </c>
      <c r="G33" s="129" t="s">
        <v>35</v>
      </c>
      <c r="H33" s="81">
        <v>500</v>
      </c>
      <c r="I33" s="128" t="s">
        <v>34</v>
      </c>
      <c r="J33" s="81">
        <v>0</v>
      </c>
      <c r="K33" s="129" t="s">
        <v>35</v>
      </c>
      <c r="L33" s="149">
        <v>583</v>
      </c>
      <c r="M33" s="143" t="s">
        <v>34</v>
      </c>
      <c r="N33" s="81">
        <v>3</v>
      </c>
      <c r="O33" s="129" t="s">
        <v>35</v>
      </c>
      <c r="P33" s="128"/>
      <c r="Q33" s="71">
        <f t="shared" si="0"/>
        <v>1083</v>
      </c>
      <c r="R33" s="143" t="s">
        <v>34</v>
      </c>
      <c r="S33" s="164">
        <f t="shared" si="1"/>
        <v>3</v>
      </c>
      <c r="T33" s="129" t="s">
        <v>35</v>
      </c>
    </row>
    <row r="34" spans="2:20" ht="21.75" customHeight="1">
      <c r="B34" s="179"/>
      <c r="C34" s="56" t="s">
        <v>56</v>
      </c>
      <c r="D34" s="58">
        <v>409</v>
      </c>
      <c r="E34" s="66" t="s">
        <v>34</v>
      </c>
      <c r="F34" s="157">
        <v>7</v>
      </c>
      <c r="G34" s="65" t="s">
        <v>35</v>
      </c>
      <c r="H34" s="61">
        <v>424</v>
      </c>
      <c r="I34" s="66" t="s">
        <v>34</v>
      </c>
      <c r="J34" s="61">
        <v>1</v>
      </c>
      <c r="K34" s="65" t="s">
        <v>35</v>
      </c>
      <c r="L34" s="147">
        <v>531</v>
      </c>
      <c r="M34" s="63" t="s">
        <v>34</v>
      </c>
      <c r="N34" s="61">
        <v>7</v>
      </c>
      <c r="O34" s="65" t="s">
        <v>35</v>
      </c>
      <c r="P34" s="66"/>
      <c r="Q34" s="58">
        <f t="shared" si="0"/>
        <v>955</v>
      </c>
      <c r="R34" s="63" t="s">
        <v>34</v>
      </c>
      <c r="S34" s="58">
        <f t="shared" si="1"/>
        <v>8</v>
      </c>
      <c r="T34" s="65" t="s">
        <v>35</v>
      </c>
    </row>
    <row r="35" spans="2:20" ht="21.75" customHeight="1" thickBot="1">
      <c r="B35" s="184"/>
      <c r="C35" s="119" t="s">
        <v>45</v>
      </c>
      <c r="D35" s="135">
        <f>SUM(D33:D34)</f>
        <v>873</v>
      </c>
      <c r="E35" s="136" t="s">
        <v>34</v>
      </c>
      <c r="F35" s="160">
        <f>SUM(F33:F34)</f>
        <v>7</v>
      </c>
      <c r="G35" s="137" t="s">
        <v>35</v>
      </c>
      <c r="H35" s="138">
        <f>SUM(H33:H34)</f>
        <v>924</v>
      </c>
      <c r="I35" s="136" t="s">
        <v>34</v>
      </c>
      <c r="J35" s="138">
        <f>SUM(J33:J34)</f>
        <v>1</v>
      </c>
      <c r="K35" s="137" t="s">
        <v>35</v>
      </c>
      <c r="L35" s="151">
        <f>SUM(L33:L34)</f>
        <v>1114</v>
      </c>
      <c r="M35" s="145" t="s">
        <v>34</v>
      </c>
      <c r="N35" s="138">
        <f>SUM(N33:N34)</f>
        <v>10</v>
      </c>
      <c r="O35" s="137" t="s">
        <v>35</v>
      </c>
      <c r="P35" s="136"/>
      <c r="Q35" s="139">
        <f t="shared" si="0"/>
        <v>2038</v>
      </c>
      <c r="R35" s="145" t="s">
        <v>34</v>
      </c>
      <c r="S35" s="121">
        <f>SUM(J35,N35)</f>
        <v>11</v>
      </c>
      <c r="T35" s="137" t="s">
        <v>35</v>
      </c>
    </row>
    <row r="36" spans="2:20" ht="28.5" customHeight="1" thickTop="1">
      <c r="B36" s="185" t="s">
        <v>81</v>
      </c>
      <c r="C36" s="186"/>
      <c r="D36" s="140">
        <f>SUM(D18,D20,D23,D26,D29,D32,D35)</f>
        <v>24209</v>
      </c>
      <c r="E36" s="128" t="s">
        <v>34</v>
      </c>
      <c r="F36" s="102">
        <f>SUM(F18,F20,F23,F26,F29,F32,F35)</f>
        <v>205</v>
      </c>
      <c r="G36" s="129" t="s">
        <v>35</v>
      </c>
      <c r="H36" s="153">
        <f>SUM(H35,H32,H29,H26,H23,H20,H18)</f>
        <v>24257</v>
      </c>
      <c r="I36" s="154" t="s">
        <v>34</v>
      </c>
      <c r="J36" s="102">
        <f>SUM(J35,J32,J29,J26,J23,J20,J18)</f>
        <v>106</v>
      </c>
      <c r="K36" s="155" t="s">
        <v>35</v>
      </c>
      <c r="L36" s="153">
        <f>SUM(L18,L20,L23,L26,L29,L32,L35)</f>
        <v>28652</v>
      </c>
      <c r="M36" s="156" t="s">
        <v>34</v>
      </c>
      <c r="N36" s="102">
        <f>SUM(N35,N32,N29,N26,N23,N20,N18)</f>
        <v>216</v>
      </c>
      <c r="O36" s="155" t="s">
        <v>35</v>
      </c>
      <c r="P36" s="154"/>
      <c r="Q36" s="165">
        <f t="shared" si="0"/>
        <v>52909</v>
      </c>
      <c r="R36" s="156" t="s">
        <v>34</v>
      </c>
      <c r="S36" s="161">
        <f>SUM(J36,N36)</f>
        <v>322</v>
      </c>
      <c r="T36" s="141" t="s">
        <v>35</v>
      </c>
    </row>
    <row r="37" spans="2:20" ht="20.25" customHeight="1">
      <c r="B37" s="99" t="s">
        <v>109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27"/>
      <c r="R37" s="99"/>
      <c r="S37" s="99"/>
      <c r="T37" s="99"/>
    </row>
    <row r="38" spans="2:19" ht="20.25" customHeight="1">
      <c r="B38" s="127" t="s">
        <v>99</v>
      </c>
      <c r="C38" s="127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2:20" ht="19.5" customHeight="1">
      <c r="B39" s="187" t="s">
        <v>110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</row>
    <row r="40" spans="2:19" ht="18.75" customHeight="1">
      <c r="B40" s="142" t="s">
        <v>108</v>
      </c>
      <c r="C40" s="14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2:19" ht="18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9" ht="18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9" ht="18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19" ht="18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2:19" ht="18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2:19" ht="18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2:19" ht="18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2:19" ht="18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2:19" ht="18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ht="18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ht="18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ht="18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ht="34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ht="34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ht="34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ht="34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ht="34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ht="34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ht="34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ht="34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ht="34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ht="34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ht="34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ht="34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ht="34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ht="34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ht="34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ht="34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ht="34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ht="34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ht="34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ht="34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ht="34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ht="34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ht="34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ht="34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ht="34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ht="34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ht="34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ht="34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ht="34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2:19" ht="34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ht="34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ht="34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ht="34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9" ht="34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9" ht="34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ht="34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ht="34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</sheetData>
  <sheetProtection/>
  <mergeCells count="17">
    <mergeCell ref="B33:B35"/>
    <mergeCell ref="B36:C36"/>
    <mergeCell ref="B39:T39"/>
    <mergeCell ref="B5:B18"/>
    <mergeCell ref="B19:B20"/>
    <mergeCell ref="B21:B23"/>
    <mergeCell ref="B24:B26"/>
    <mergeCell ref="B27:B29"/>
    <mergeCell ref="B30:B32"/>
    <mergeCell ref="B1:T1"/>
    <mergeCell ref="M2:S2"/>
    <mergeCell ref="J3:T3"/>
    <mergeCell ref="B4:C4"/>
    <mergeCell ref="D4:G4"/>
    <mergeCell ref="H4:K4"/>
    <mergeCell ref="L4:O4"/>
    <mergeCell ref="P4:T4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M4" sqref="M4"/>
    </sheetView>
  </sheetViews>
  <sheetFormatPr defaultColWidth="9.00390625" defaultRowHeight="13.5"/>
  <cols>
    <col min="1" max="1" width="2.50390625" style="0" customWidth="1"/>
    <col min="2" max="3" width="11.625" style="9" customWidth="1"/>
    <col min="4" max="4" width="11.625" style="0" customWidth="1"/>
    <col min="5" max="7" width="11.625" style="9" customWidth="1"/>
    <col min="8" max="8" width="11.625" style="0" customWidth="1"/>
    <col min="9" max="9" width="3.50390625" style="0" customWidth="1"/>
    <col min="10" max="10" width="13.625" style="0" customWidth="1"/>
    <col min="11" max="12" width="9.375" style="9" customWidth="1"/>
    <col min="13" max="13" width="9.375" style="10" customWidth="1"/>
    <col min="14" max="14" width="8.625" style="0" customWidth="1"/>
  </cols>
  <sheetData>
    <row r="1" spans="1:14" s="5" customFormat="1" ht="21" customHeight="1">
      <c r="A1" s="2"/>
      <c r="B1" s="170" t="s">
        <v>14</v>
      </c>
      <c r="C1" s="170"/>
      <c r="D1" s="170"/>
      <c r="E1" s="170"/>
      <c r="F1" s="170"/>
      <c r="G1" s="170"/>
      <c r="H1" s="170"/>
      <c r="I1" s="11"/>
      <c r="J1" s="2"/>
      <c r="K1" s="12"/>
      <c r="L1" s="12"/>
      <c r="M1" s="13"/>
      <c r="N1" s="2"/>
    </row>
    <row r="2" spans="1:14" s="5" customFormat="1" ht="11.25" customHeight="1">
      <c r="A2" s="2"/>
      <c r="B2" s="171"/>
      <c r="C2" s="171"/>
      <c r="D2" s="171"/>
      <c r="E2" s="171"/>
      <c r="F2" s="171"/>
      <c r="G2" s="171"/>
      <c r="H2" s="171"/>
      <c r="I2" s="14"/>
      <c r="J2" s="2"/>
      <c r="K2" s="12"/>
      <c r="L2" s="12"/>
      <c r="M2" s="13"/>
      <c r="N2" s="2"/>
    </row>
    <row r="3" spans="1:14" s="5" customFormat="1" ht="22.5" customHeight="1">
      <c r="A3" s="15"/>
      <c r="B3" s="171" t="s">
        <v>13</v>
      </c>
      <c r="C3" s="171"/>
      <c r="D3" s="171"/>
      <c r="E3" s="171"/>
      <c r="F3" s="171"/>
      <c r="G3" s="171"/>
      <c r="H3" s="171"/>
      <c r="I3" s="14"/>
      <c r="J3" s="92" t="s">
        <v>15</v>
      </c>
      <c r="K3" s="93" t="s">
        <v>16</v>
      </c>
      <c r="L3" s="93" t="s">
        <v>17</v>
      </c>
      <c r="M3" s="94" t="s">
        <v>18</v>
      </c>
      <c r="N3" s="2"/>
    </row>
    <row r="4" spans="1:14" s="5" customFormat="1" ht="22.5" customHeight="1">
      <c r="A4" s="16"/>
      <c r="B4" s="171" t="s">
        <v>125</v>
      </c>
      <c r="C4" s="171"/>
      <c r="D4" s="171"/>
      <c r="E4" s="171"/>
      <c r="F4" s="171"/>
      <c r="G4" s="171"/>
      <c r="H4" s="171"/>
      <c r="I4" s="16"/>
      <c r="J4" s="92" t="s">
        <v>65</v>
      </c>
      <c r="K4" s="95">
        <v>0</v>
      </c>
      <c r="L4" s="95">
        <v>0</v>
      </c>
      <c r="M4" s="96">
        <f>SUM(K4+L4)</f>
        <v>0</v>
      </c>
      <c r="N4" s="2"/>
    </row>
    <row r="5" spans="1:14" s="5" customFormat="1" ht="22.5" customHeight="1">
      <c r="A5" s="16"/>
      <c r="B5" s="17"/>
      <c r="C5" s="166" t="s">
        <v>19</v>
      </c>
      <c r="D5" s="166"/>
      <c r="E5" s="172" t="s">
        <v>20</v>
      </c>
      <c r="F5" s="172"/>
      <c r="G5" s="166" t="s">
        <v>21</v>
      </c>
      <c r="H5" s="166"/>
      <c r="I5" s="18"/>
      <c r="J5" s="98" t="s">
        <v>22</v>
      </c>
      <c r="K5" s="95">
        <v>2</v>
      </c>
      <c r="L5" s="95">
        <v>30</v>
      </c>
      <c r="M5" s="96">
        <f aca="true" t="shared" si="0" ref="M5:M21">SUM(K5+L5)</f>
        <v>32</v>
      </c>
      <c r="N5" s="2"/>
    </row>
    <row r="6" spans="1:14" s="5" customFormat="1" ht="22.5" customHeight="1">
      <c r="A6" s="16"/>
      <c r="B6" s="19" t="s">
        <v>23</v>
      </c>
      <c r="C6" s="167" t="s">
        <v>24</v>
      </c>
      <c r="D6" s="167"/>
      <c r="E6" s="168" t="s">
        <v>25</v>
      </c>
      <c r="F6" s="168"/>
      <c r="G6" s="167" t="s">
        <v>26</v>
      </c>
      <c r="H6" s="167"/>
      <c r="I6" s="18"/>
      <c r="J6" s="98" t="s">
        <v>60</v>
      </c>
      <c r="K6" s="95">
        <v>40</v>
      </c>
      <c r="L6" s="95">
        <v>210</v>
      </c>
      <c r="M6" s="96">
        <f t="shared" si="0"/>
        <v>250</v>
      </c>
      <c r="N6" s="2"/>
    </row>
    <row r="7" spans="1:14" s="5" customFormat="1" ht="22.5" customHeight="1">
      <c r="A7" s="16"/>
      <c r="B7" s="20"/>
      <c r="C7" s="21" t="s">
        <v>57</v>
      </c>
      <c r="D7" s="22" t="s">
        <v>58</v>
      </c>
      <c r="E7" s="21" t="s">
        <v>57</v>
      </c>
      <c r="F7" s="22" t="s">
        <v>58</v>
      </c>
      <c r="G7" s="21" t="s">
        <v>57</v>
      </c>
      <c r="H7" s="22" t="s">
        <v>58</v>
      </c>
      <c r="I7" s="23"/>
      <c r="J7" s="98" t="s">
        <v>61</v>
      </c>
      <c r="K7" s="95">
        <v>217</v>
      </c>
      <c r="L7" s="95">
        <v>700</v>
      </c>
      <c r="M7" s="96">
        <f t="shared" si="0"/>
        <v>917</v>
      </c>
      <c r="N7" s="2"/>
    </row>
    <row r="8" spans="1:14" s="5" customFormat="1" ht="22.5" customHeight="1">
      <c r="A8" s="16"/>
      <c r="B8" s="24" t="s">
        <v>27</v>
      </c>
      <c r="C8" s="25"/>
      <c r="D8" s="26"/>
      <c r="E8" s="25"/>
      <c r="F8" s="25"/>
      <c r="G8" s="25"/>
      <c r="H8" s="26"/>
      <c r="I8" s="27"/>
      <c r="J8" s="98" t="s">
        <v>62</v>
      </c>
      <c r="K8" s="95">
        <v>625</v>
      </c>
      <c r="L8" s="95">
        <v>1488</v>
      </c>
      <c r="M8" s="96">
        <f t="shared" si="0"/>
        <v>2113</v>
      </c>
      <c r="N8" s="2"/>
    </row>
    <row r="9" spans="1:14" s="5" customFormat="1" ht="22.5" customHeight="1">
      <c r="A9" s="16"/>
      <c r="B9" s="28">
        <f>C9+E9+G9</f>
        <v>24257</v>
      </c>
      <c r="C9" s="29">
        <v>2685</v>
      </c>
      <c r="D9" s="89">
        <f>SUM(C9/B9)</f>
        <v>0.11068969781918621</v>
      </c>
      <c r="E9" s="29">
        <v>14094</v>
      </c>
      <c r="F9" s="89">
        <f>SUM(E9/B9)</f>
        <v>0.5810281568207115</v>
      </c>
      <c r="G9" s="29">
        <v>7478</v>
      </c>
      <c r="H9" s="89">
        <f>SUM(G9/B9)</f>
        <v>0.30828214536010223</v>
      </c>
      <c r="I9" s="27"/>
      <c r="J9" s="98" t="s">
        <v>63</v>
      </c>
      <c r="K9" s="95">
        <v>1319</v>
      </c>
      <c r="L9" s="95">
        <v>2141</v>
      </c>
      <c r="M9" s="96">
        <f t="shared" si="0"/>
        <v>3460</v>
      </c>
      <c r="N9" s="2"/>
    </row>
    <row r="10" spans="1:14" s="5" customFormat="1" ht="22.5" customHeight="1">
      <c r="A10" s="16"/>
      <c r="B10" s="30"/>
      <c r="C10" s="31"/>
      <c r="D10" s="32"/>
      <c r="E10" s="32"/>
      <c r="F10" s="32"/>
      <c r="G10" s="32"/>
      <c r="H10" s="32"/>
      <c r="I10" s="33"/>
      <c r="J10" s="98" t="s">
        <v>64</v>
      </c>
      <c r="K10" s="95">
        <v>1637</v>
      </c>
      <c r="L10" s="95">
        <v>2389</v>
      </c>
      <c r="M10" s="96">
        <f t="shared" si="0"/>
        <v>4026</v>
      </c>
      <c r="N10" s="2"/>
    </row>
    <row r="11" spans="1:14" s="5" customFormat="1" ht="22.5" customHeight="1">
      <c r="A11" s="16"/>
      <c r="B11" s="28" t="s">
        <v>28</v>
      </c>
      <c r="C11" s="34"/>
      <c r="D11" s="27"/>
      <c r="E11" s="34"/>
      <c r="F11" s="34"/>
      <c r="G11" s="35"/>
      <c r="H11" s="27"/>
      <c r="I11" s="27"/>
      <c r="J11" s="98" t="s">
        <v>66</v>
      </c>
      <c r="K11" s="95">
        <v>1741</v>
      </c>
      <c r="L11" s="95">
        <v>2235</v>
      </c>
      <c r="M11" s="96">
        <f t="shared" si="0"/>
        <v>3976</v>
      </c>
      <c r="N11" s="2"/>
    </row>
    <row r="12" spans="1:14" s="5" customFormat="1" ht="22.5" customHeight="1">
      <c r="A12" s="16"/>
      <c r="B12" s="28">
        <f>C12+E12+G12</f>
        <v>28652</v>
      </c>
      <c r="C12" s="29">
        <v>2600</v>
      </c>
      <c r="D12" s="89">
        <f>SUM(C12/B12)</f>
        <v>0.09074410163339383</v>
      </c>
      <c r="E12" s="29">
        <v>14466</v>
      </c>
      <c r="F12" s="89">
        <f>SUM(E12/B12)</f>
        <v>0.5048862208571827</v>
      </c>
      <c r="G12" s="36">
        <v>11586</v>
      </c>
      <c r="H12" s="89">
        <f>SUM(G12/B12)</f>
        <v>0.40436967750942343</v>
      </c>
      <c r="I12" s="27"/>
      <c r="J12" s="98" t="s">
        <v>67</v>
      </c>
      <c r="K12" s="95">
        <v>1897</v>
      </c>
      <c r="L12" s="95">
        <v>2393</v>
      </c>
      <c r="M12" s="96">
        <f t="shared" si="0"/>
        <v>4290</v>
      </c>
      <c r="N12" s="2"/>
    </row>
    <row r="13" spans="1:14" s="5" customFormat="1" ht="22.5" customHeight="1">
      <c r="A13" s="16"/>
      <c r="B13" s="30"/>
      <c r="C13" s="31"/>
      <c r="D13" s="32"/>
      <c r="E13" s="32"/>
      <c r="F13" s="32"/>
      <c r="G13" s="32"/>
      <c r="H13" s="32"/>
      <c r="I13" s="33"/>
      <c r="J13" s="98" t="s">
        <v>68</v>
      </c>
      <c r="K13" s="95">
        <v>2607</v>
      </c>
      <c r="L13" s="95">
        <v>2654</v>
      </c>
      <c r="M13" s="96">
        <f t="shared" si="0"/>
        <v>5261</v>
      </c>
      <c r="N13" s="2"/>
    </row>
    <row r="14" spans="1:14" s="5" customFormat="1" ht="22.5" customHeight="1">
      <c r="A14" s="16"/>
      <c r="B14" s="24" t="s">
        <v>29</v>
      </c>
      <c r="C14" s="25"/>
      <c r="D14" s="26"/>
      <c r="E14" s="25"/>
      <c r="F14" s="25"/>
      <c r="G14" s="25"/>
      <c r="H14" s="26"/>
      <c r="I14" s="27"/>
      <c r="J14" s="98" t="s">
        <v>69</v>
      </c>
      <c r="K14" s="95">
        <v>1948</v>
      </c>
      <c r="L14" s="95">
        <v>1991</v>
      </c>
      <c r="M14" s="96">
        <f t="shared" si="0"/>
        <v>3939</v>
      </c>
      <c r="N14" s="2"/>
    </row>
    <row r="15" spans="1:14" s="5" customFormat="1" ht="22.5" customHeight="1">
      <c r="A15" s="16"/>
      <c r="B15" s="37">
        <f>C15+E15+G15</f>
        <v>52909</v>
      </c>
      <c r="C15" s="29">
        <f>SUM(C9:C13)</f>
        <v>5285</v>
      </c>
      <c r="D15" s="90">
        <f>SUM(C15/B15)</f>
        <v>0.09988848778090684</v>
      </c>
      <c r="E15" s="38">
        <f>SUM(E9:E13)</f>
        <v>28560</v>
      </c>
      <c r="F15" s="90">
        <f>SUM(E15/B15)</f>
        <v>0.5397947419153641</v>
      </c>
      <c r="G15" s="38">
        <f>SUM(G9:G13)</f>
        <v>19064</v>
      </c>
      <c r="H15" s="90">
        <f>SUM(G15/B15)</f>
        <v>0.36031677030372905</v>
      </c>
      <c r="I15" s="33"/>
      <c r="J15" s="98" t="s">
        <v>70</v>
      </c>
      <c r="K15" s="95">
        <v>1445</v>
      </c>
      <c r="L15" s="95">
        <v>1542</v>
      </c>
      <c r="M15" s="96">
        <f t="shared" si="0"/>
        <v>2987</v>
      </c>
      <c r="N15" s="2"/>
    </row>
    <row r="16" spans="1:14" s="5" customFormat="1" ht="22.5" customHeight="1">
      <c r="A16" s="2"/>
      <c r="B16" s="39"/>
      <c r="C16" s="40"/>
      <c r="D16" s="41"/>
      <c r="E16" s="40"/>
      <c r="F16" s="40"/>
      <c r="G16" s="40"/>
      <c r="H16" s="41"/>
      <c r="I16" s="42"/>
      <c r="J16" s="98" t="s">
        <v>71</v>
      </c>
      <c r="K16" s="95">
        <v>1260</v>
      </c>
      <c r="L16" s="95">
        <v>1363</v>
      </c>
      <c r="M16" s="96">
        <f t="shared" si="0"/>
        <v>2623</v>
      </c>
      <c r="N16" s="2"/>
    </row>
    <row r="17" spans="1:14" ht="22.5" customHeight="1">
      <c r="A17" s="6"/>
      <c r="B17" s="91" t="s">
        <v>59</v>
      </c>
      <c r="C17" s="7"/>
      <c r="D17" s="6"/>
      <c r="E17" s="7"/>
      <c r="F17" s="7"/>
      <c r="G17" s="7"/>
      <c r="H17" s="6"/>
      <c r="I17" s="6"/>
      <c r="J17" s="98" t="s">
        <v>72</v>
      </c>
      <c r="K17" s="95">
        <v>1355</v>
      </c>
      <c r="L17" s="95">
        <v>1398</v>
      </c>
      <c r="M17" s="96">
        <f t="shared" si="0"/>
        <v>2753</v>
      </c>
      <c r="N17" s="6"/>
    </row>
    <row r="18" spans="1:14" ht="22.5" customHeight="1">
      <c r="A18" s="6"/>
      <c r="B18" s="91" t="s">
        <v>101</v>
      </c>
      <c r="C18" s="7"/>
      <c r="D18" s="6"/>
      <c r="E18" s="7"/>
      <c r="F18" s="7"/>
      <c r="G18" s="162"/>
      <c r="H18" s="162"/>
      <c r="I18" s="6"/>
      <c r="J18" s="98" t="s">
        <v>73</v>
      </c>
      <c r="K18" s="95">
        <v>1446</v>
      </c>
      <c r="L18" s="95">
        <v>1414</v>
      </c>
      <c r="M18" s="96">
        <f t="shared" si="0"/>
        <v>2860</v>
      </c>
      <c r="N18" s="6"/>
    </row>
    <row r="19" spans="1:14" ht="22.5" customHeight="1">
      <c r="A19" s="6"/>
      <c r="B19" s="91" t="s">
        <v>102</v>
      </c>
      <c r="C19" s="7"/>
      <c r="D19" s="6"/>
      <c r="E19" s="7"/>
      <c r="F19" s="7"/>
      <c r="G19" s="7"/>
      <c r="H19" s="6"/>
      <c r="I19" s="6"/>
      <c r="J19" s="98" t="s">
        <v>74</v>
      </c>
      <c r="K19" s="95">
        <v>1104</v>
      </c>
      <c r="L19" s="95">
        <v>1110</v>
      </c>
      <c r="M19" s="96">
        <f t="shared" si="0"/>
        <v>2214</v>
      </c>
      <c r="N19" s="6"/>
    </row>
    <row r="20" spans="1:14" ht="22.5" customHeight="1">
      <c r="A20" s="6"/>
      <c r="B20" s="7"/>
      <c r="C20" s="7"/>
      <c r="D20" s="6"/>
      <c r="E20" s="7"/>
      <c r="F20" s="7"/>
      <c r="G20" s="7"/>
      <c r="H20" s="6"/>
      <c r="I20" s="6"/>
      <c r="J20" s="98" t="s">
        <v>75</v>
      </c>
      <c r="K20" s="95">
        <v>903</v>
      </c>
      <c r="L20" s="95">
        <v>958</v>
      </c>
      <c r="M20" s="96">
        <f t="shared" si="0"/>
        <v>1861</v>
      </c>
      <c r="N20" s="6"/>
    </row>
    <row r="21" spans="1:14" ht="22.5" customHeight="1">
      <c r="A21" s="6"/>
      <c r="B21" s="7"/>
      <c r="C21" s="7"/>
      <c r="D21" s="6"/>
      <c r="E21" s="7"/>
      <c r="F21" s="7"/>
      <c r="G21" s="7"/>
      <c r="H21" s="6"/>
      <c r="I21" s="6"/>
      <c r="J21" s="98" t="s">
        <v>76</v>
      </c>
      <c r="K21" s="95">
        <v>898</v>
      </c>
      <c r="L21" s="95">
        <v>920</v>
      </c>
      <c r="M21" s="96">
        <f t="shared" si="0"/>
        <v>1818</v>
      </c>
      <c r="N21" s="6"/>
    </row>
    <row r="22" spans="1:14" ht="22.5" customHeight="1">
      <c r="A22" s="6"/>
      <c r="B22" s="7"/>
      <c r="C22" s="7"/>
      <c r="D22" s="6"/>
      <c r="E22" s="7"/>
      <c r="F22" s="7"/>
      <c r="G22" s="7"/>
      <c r="H22" s="6"/>
      <c r="I22" s="6"/>
      <c r="J22" s="98" t="s">
        <v>77</v>
      </c>
      <c r="K22" s="95">
        <v>1128</v>
      </c>
      <c r="L22" s="95">
        <v>1116</v>
      </c>
      <c r="M22" s="96">
        <f>SUM(K22:L22)</f>
        <v>2244</v>
      </c>
      <c r="N22" s="6"/>
    </row>
    <row r="23" spans="1:14" ht="22.5" customHeight="1">
      <c r="A23" s="6"/>
      <c r="B23" s="7"/>
      <c r="C23" s="7"/>
      <c r="D23" s="6"/>
      <c r="E23" s="7"/>
      <c r="F23" s="7"/>
      <c r="G23" s="7"/>
      <c r="H23" s="6"/>
      <c r="I23" s="6"/>
      <c r="J23" s="98" t="s">
        <v>78</v>
      </c>
      <c r="K23" s="95">
        <v>1027</v>
      </c>
      <c r="L23" s="95">
        <v>1003</v>
      </c>
      <c r="M23" s="96">
        <f>SUM(K23:L23)</f>
        <v>2030</v>
      </c>
      <c r="N23" s="6"/>
    </row>
    <row r="24" spans="1:14" ht="22.5" customHeight="1">
      <c r="A24" s="6"/>
      <c r="B24" s="7"/>
      <c r="C24" s="7"/>
      <c r="D24" s="6"/>
      <c r="E24" s="7"/>
      <c r="F24" s="7"/>
      <c r="G24" s="7"/>
      <c r="H24" s="6"/>
      <c r="I24" s="6"/>
      <c r="J24" s="98" t="s">
        <v>79</v>
      </c>
      <c r="K24" s="95">
        <v>902</v>
      </c>
      <c r="L24" s="95">
        <v>843</v>
      </c>
      <c r="M24" s="96">
        <f>SUM(K24+L24)</f>
        <v>1745</v>
      </c>
      <c r="N24" s="6"/>
    </row>
    <row r="25" spans="1:14" ht="22.5" customHeight="1">
      <c r="A25" s="6"/>
      <c r="B25" s="7"/>
      <c r="C25" s="7"/>
      <c r="D25" s="6"/>
      <c r="E25" s="7"/>
      <c r="F25" s="7"/>
      <c r="G25" s="7"/>
      <c r="H25" s="6"/>
      <c r="I25" s="6"/>
      <c r="J25" s="98" t="s">
        <v>80</v>
      </c>
      <c r="K25" s="95">
        <v>756</v>
      </c>
      <c r="L25" s="95">
        <v>754</v>
      </c>
      <c r="M25" s="96">
        <f>SUM(K25+L25)</f>
        <v>1510</v>
      </c>
      <c r="N25" s="6"/>
    </row>
    <row r="26" spans="1:14" ht="25.5" customHeight="1">
      <c r="A26" s="6"/>
      <c r="B26" s="7"/>
      <c r="C26" s="7"/>
      <c r="D26" s="6"/>
      <c r="E26" s="7"/>
      <c r="F26" s="7"/>
      <c r="G26" s="7"/>
      <c r="H26" s="6"/>
      <c r="I26" s="6"/>
      <c r="J26" s="92" t="s">
        <v>30</v>
      </c>
      <c r="K26" s="97">
        <f>SUM(K4:K25)</f>
        <v>24257</v>
      </c>
      <c r="L26" s="97">
        <f>SUM(L4:L25)</f>
        <v>28652</v>
      </c>
      <c r="M26" s="97">
        <f>SUM(M4:M25)</f>
        <v>52909</v>
      </c>
      <c r="N26" s="6"/>
    </row>
    <row r="27" spans="1:14" ht="5.25" customHeight="1">
      <c r="A27" s="6"/>
      <c r="B27" s="7"/>
      <c r="C27" s="7"/>
      <c r="D27" s="6"/>
      <c r="E27" s="7"/>
      <c r="F27" s="7"/>
      <c r="G27" s="7"/>
      <c r="H27" s="6"/>
      <c r="I27" s="6"/>
      <c r="J27" s="6"/>
      <c r="K27" s="7"/>
      <c r="L27" s="7"/>
      <c r="M27" s="8"/>
      <c r="N27" s="6"/>
    </row>
    <row r="28" spans="1:14" ht="6" customHeight="1">
      <c r="A28" s="6"/>
      <c r="B28" s="7"/>
      <c r="C28" s="7"/>
      <c r="D28" s="6"/>
      <c r="E28" s="7"/>
      <c r="F28" s="7"/>
      <c r="G28" s="7"/>
      <c r="H28" s="6"/>
      <c r="I28" s="6"/>
      <c r="J28" s="6"/>
      <c r="K28" s="7"/>
      <c r="L28" s="7"/>
      <c r="M28" s="8"/>
      <c r="N28" s="6"/>
    </row>
  </sheetData>
  <sheetProtection/>
  <mergeCells count="10">
    <mergeCell ref="C6:D6"/>
    <mergeCell ref="E6:F6"/>
    <mergeCell ref="G6:H6"/>
    <mergeCell ref="B1:H1"/>
    <mergeCell ref="B2:H2"/>
    <mergeCell ref="B3:H3"/>
    <mergeCell ref="B4:H4"/>
    <mergeCell ref="C5:D5"/>
    <mergeCell ref="E5:F5"/>
    <mergeCell ref="G5:H5"/>
  </mergeCells>
  <printOptions/>
  <pageMargins left="0.61" right="0.55" top="0.51" bottom="0.2" header="0.31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89"/>
  <sheetViews>
    <sheetView zoomScalePageLayoutView="0" workbookViewId="0" topLeftCell="A1">
      <selection activeCell="B1" sqref="B1:O1"/>
    </sheetView>
  </sheetViews>
  <sheetFormatPr defaultColWidth="8.25390625" defaultRowHeight="34.5" customHeight="1"/>
  <cols>
    <col min="1" max="1" width="2.75390625" style="2" customWidth="1"/>
    <col min="2" max="2" width="13.125" style="2" customWidth="1"/>
    <col min="3" max="3" width="15.625" style="2" customWidth="1"/>
    <col min="4" max="4" width="1.625" style="2" customWidth="1"/>
    <col min="5" max="5" width="10.625" style="2" customWidth="1"/>
    <col min="6" max="7" width="1.625" style="2" customWidth="1"/>
    <col min="8" max="8" width="10.625" style="2" customWidth="1"/>
    <col min="9" max="10" width="1.625" style="2" customWidth="1"/>
    <col min="11" max="11" width="10.625" style="2" customWidth="1"/>
    <col min="12" max="13" width="1.625" style="2" customWidth="1"/>
    <col min="14" max="14" width="10.625" style="2" customWidth="1"/>
    <col min="15" max="15" width="1.625" style="2" customWidth="1"/>
    <col min="16" max="16384" width="8.25390625" style="2" customWidth="1"/>
  </cols>
  <sheetData>
    <row r="1" spans="2:16" ht="30" customHeight="1">
      <c r="B1" s="173" t="s">
        <v>127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"/>
    </row>
    <row r="2" spans="2:16" ht="19.5" customHeight="1">
      <c r="B2" s="4"/>
      <c r="C2" s="4"/>
      <c r="D2" s="4"/>
      <c r="E2" s="4"/>
      <c r="F2" s="4"/>
      <c r="G2" s="4"/>
      <c r="H2" s="4"/>
      <c r="I2" s="4"/>
      <c r="J2" s="4"/>
      <c r="K2" s="174" t="s">
        <v>13</v>
      </c>
      <c r="L2" s="174"/>
      <c r="M2" s="174"/>
      <c r="N2" s="174"/>
      <c r="O2" s="174"/>
      <c r="P2" s="1"/>
    </row>
    <row r="3" spans="2:15" ht="15" customHeight="1">
      <c r="B3" s="43"/>
      <c r="C3" s="43"/>
      <c r="D3" s="43"/>
      <c r="E3" s="43"/>
      <c r="F3" s="43"/>
      <c r="G3" s="43"/>
      <c r="H3" s="43"/>
      <c r="I3" s="43"/>
      <c r="J3" s="43"/>
      <c r="K3" s="175" t="s">
        <v>85</v>
      </c>
      <c r="L3" s="175"/>
      <c r="M3" s="175"/>
      <c r="N3" s="175"/>
      <c r="O3" s="175"/>
    </row>
    <row r="4" spans="2:15" ht="21.75" customHeight="1">
      <c r="B4" s="176" t="s">
        <v>82</v>
      </c>
      <c r="C4" s="177"/>
      <c r="D4" s="44"/>
      <c r="E4" s="45" t="s">
        <v>10</v>
      </c>
      <c r="F4" s="45"/>
      <c r="G4" s="46"/>
      <c r="H4" s="47" t="s">
        <v>0</v>
      </c>
      <c r="I4" s="48"/>
      <c r="J4" s="47"/>
      <c r="K4" s="47" t="s">
        <v>1</v>
      </c>
      <c r="L4" s="47"/>
      <c r="M4" s="46"/>
      <c r="N4" s="47" t="s">
        <v>2</v>
      </c>
      <c r="O4" s="48"/>
    </row>
    <row r="5" spans="2:15" ht="21.75" customHeight="1">
      <c r="B5" s="178" t="s">
        <v>3</v>
      </c>
      <c r="C5" s="49" t="s">
        <v>31</v>
      </c>
      <c r="D5" s="50"/>
      <c r="E5" s="51">
        <v>7511</v>
      </c>
      <c r="F5" s="52"/>
      <c r="G5" s="53"/>
      <c r="H5" s="54">
        <v>7049</v>
      </c>
      <c r="I5" s="55"/>
      <c r="J5" s="52"/>
      <c r="K5" s="54">
        <v>8657</v>
      </c>
      <c r="L5" s="52"/>
      <c r="M5" s="53"/>
      <c r="N5" s="51">
        <f>H5+K5</f>
        <v>15706</v>
      </c>
      <c r="O5" s="55"/>
    </row>
    <row r="6" spans="2:15" ht="21.75" customHeight="1">
      <c r="B6" s="179"/>
      <c r="C6" s="56" t="s">
        <v>32</v>
      </c>
      <c r="D6" s="57"/>
      <c r="E6" s="58">
        <v>5442</v>
      </c>
      <c r="F6" s="59"/>
      <c r="G6" s="60"/>
      <c r="H6" s="61">
        <v>5644</v>
      </c>
      <c r="I6" s="62"/>
      <c r="J6" s="59"/>
      <c r="K6" s="61">
        <v>6452</v>
      </c>
      <c r="L6" s="59"/>
      <c r="M6" s="60"/>
      <c r="N6" s="58">
        <f>H6+K6</f>
        <v>12096</v>
      </c>
      <c r="O6" s="62"/>
    </row>
    <row r="7" spans="2:15" ht="21.75" customHeight="1">
      <c r="B7" s="179"/>
      <c r="C7" s="56" t="s">
        <v>33</v>
      </c>
      <c r="D7" s="57" t="s">
        <v>34</v>
      </c>
      <c r="E7" s="58">
        <v>996</v>
      </c>
      <c r="F7" s="63" t="s">
        <v>35</v>
      </c>
      <c r="G7" s="64" t="s">
        <v>34</v>
      </c>
      <c r="H7" s="61">
        <v>992</v>
      </c>
      <c r="I7" s="65" t="s">
        <v>35</v>
      </c>
      <c r="J7" s="66" t="s">
        <v>34</v>
      </c>
      <c r="K7" s="61">
        <v>1110</v>
      </c>
      <c r="L7" s="66" t="s">
        <v>35</v>
      </c>
      <c r="M7" s="67" t="s">
        <v>34</v>
      </c>
      <c r="N7" s="58">
        <f aca="true" t="shared" si="0" ref="N7:N34">H7+K7</f>
        <v>2102</v>
      </c>
      <c r="O7" s="65" t="s">
        <v>35</v>
      </c>
    </row>
    <row r="8" spans="2:15" ht="21.75" customHeight="1">
      <c r="B8" s="179"/>
      <c r="C8" s="56" t="s">
        <v>36</v>
      </c>
      <c r="D8" s="57" t="s">
        <v>34</v>
      </c>
      <c r="E8" s="58">
        <v>655</v>
      </c>
      <c r="F8" s="68" t="s">
        <v>35</v>
      </c>
      <c r="G8" s="69" t="s">
        <v>34</v>
      </c>
      <c r="H8" s="70">
        <v>781</v>
      </c>
      <c r="I8" s="65" t="s">
        <v>35</v>
      </c>
      <c r="J8" s="66" t="s">
        <v>34</v>
      </c>
      <c r="K8" s="61">
        <v>873</v>
      </c>
      <c r="L8" s="66" t="s">
        <v>35</v>
      </c>
      <c r="M8" s="67" t="s">
        <v>34</v>
      </c>
      <c r="N8" s="58">
        <f t="shared" si="0"/>
        <v>1654</v>
      </c>
      <c r="O8" s="65" t="s">
        <v>35</v>
      </c>
    </row>
    <row r="9" spans="2:15" ht="21.75" customHeight="1">
      <c r="B9" s="179"/>
      <c r="C9" s="56" t="s">
        <v>37</v>
      </c>
      <c r="D9" s="57"/>
      <c r="E9" s="71">
        <v>1689</v>
      </c>
      <c r="F9" s="59"/>
      <c r="G9" s="60"/>
      <c r="H9" s="61">
        <v>1885</v>
      </c>
      <c r="I9" s="62"/>
      <c r="J9" s="59"/>
      <c r="K9" s="61">
        <v>2207</v>
      </c>
      <c r="L9" s="59"/>
      <c r="M9" s="60"/>
      <c r="N9" s="58">
        <f t="shared" si="0"/>
        <v>4092</v>
      </c>
      <c r="O9" s="62"/>
    </row>
    <row r="10" spans="2:15" ht="21.75" customHeight="1">
      <c r="B10" s="179"/>
      <c r="C10" s="56" t="s">
        <v>38</v>
      </c>
      <c r="D10" s="57"/>
      <c r="E10" s="58">
        <v>1389</v>
      </c>
      <c r="F10" s="59"/>
      <c r="G10" s="60"/>
      <c r="H10" s="61">
        <v>1437</v>
      </c>
      <c r="I10" s="62"/>
      <c r="J10" s="59"/>
      <c r="K10" s="61">
        <v>1685</v>
      </c>
      <c r="L10" s="59"/>
      <c r="M10" s="60"/>
      <c r="N10" s="58">
        <f t="shared" si="0"/>
        <v>3122</v>
      </c>
      <c r="O10" s="62"/>
    </row>
    <row r="11" spans="2:15" ht="21.75" customHeight="1">
      <c r="B11" s="179"/>
      <c r="C11" s="56" t="s">
        <v>39</v>
      </c>
      <c r="D11" s="57" t="s">
        <v>34</v>
      </c>
      <c r="E11" s="58">
        <v>66</v>
      </c>
      <c r="F11" s="68" t="s">
        <v>35</v>
      </c>
      <c r="G11" s="69" t="s">
        <v>34</v>
      </c>
      <c r="H11" s="70">
        <v>63</v>
      </c>
      <c r="I11" s="72" t="s">
        <v>35</v>
      </c>
      <c r="J11" s="68" t="s">
        <v>34</v>
      </c>
      <c r="K11" s="70">
        <v>87</v>
      </c>
      <c r="L11" s="68" t="s">
        <v>35</v>
      </c>
      <c r="M11" s="69" t="s">
        <v>34</v>
      </c>
      <c r="N11" s="58">
        <f t="shared" si="0"/>
        <v>150</v>
      </c>
      <c r="O11" s="72" t="s">
        <v>35</v>
      </c>
    </row>
    <row r="12" spans="2:15" ht="21.75" customHeight="1">
      <c r="B12" s="179"/>
      <c r="C12" s="56" t="s">
        <v>40</v>
      </c>
      <c r="D12" s="57"/>
      <c r="E12" s="58">
        <v>606</v>
      </c>
      <c r="F12" s="57"/>
      <c r="G12" s="73"/>
      <c r="H12" s="61">
        <v>638</v>
      </c>
      <c r="I12" s="74"/>
      <c r="J12" s="57"/>
      <c r="K12" s="61">
        <v>754</v>
      </c>
      <c r="L12" s="57"/>
      <c r="M12" s="73"/>
      <c r="N12" s="58">
        <f t="shared" si="0"/>
        <v>1392</v>
      </c>
      <c r="O12" s="62"/>
    </row>
    <row r="13" spans="2:15" ht="21.75" customHeight="1">
      <c r="B13" s="179"/>
      <c r="C13" s="56" t="s">
        <v>41</v>
      </c>
      <c r="D13" s="57"/>
      <c r="E13" s="58">
        <v>970</v>
      </c>
      <c r="F13" s="59"/>
      <c r="G13" s="60"/>
      <c r="H13" s="61">
        <v>1020</v>
      </c>
      <c r="I13" s="62"/>
      <c r="J13" s="59"/>
      <c r="K13" s="61">
        <v>1186</v>
      </c>
      <c r="L13" s="59"/>
      <c r="M13" s="60"/>
      <c r="N13" s="58">
        <f t="shared" si="0"/>
        <v>2206</v>
      </c>
      <c r="O13" s="62"/>
    </row>
    <row r="14" spans="2:15" ht="21.75" customHeight="1">
      <c r="B14" s="179"/>
      <c r="C14" s="56" t="s">
        <v>42</v>
      </c>
      <c r="D14" s="57"/>
      <c r="E14" s="58">
        <v>300</v>
      </c>
      <c r="F14" s="57"/>
      <c r="G14" s="73"/>
      <c r="H14" s="61">
        <v>390</v>
      </c>
      <c r="I14" s="74"/>
      <c r="J14" s="57"/>
      <c r="K14" s="61">
        <v>468</v>
      </c>
      <c r="L14" s="57"/>
      <c r="M14" s="73"/>
      <c r="N14" s="58">
        <f t="shared" si="0"/>
        <v>858</v>
      </c>
      <c r="O14" s="74"/>
    </row>
    <row r="15" spans="2:15" ht="21.75" customHeight="1">
      <c r="B15" s="179"/>
      <c r="C15" s="56" t="s">
        <v>43</v>
      </c>
      <c r="D15" s="57"/>
      <c r="E15" s="58">
        <v>78</v>
      </c>
      <c r="F15" s="57"/>
      <c r="G15" s="73"/>
      <c r="H15" s="61">
        <v>83</v>
      </c>
      <c r="I15" s="74"/>
      <c r="J15" s="57"/>
      <c r="K15" s="61">
        <v>105</v>
      </c>
      <c r="L15" s="57"/>
      <c r="M15" s="73"/>
      <c r="N15" s="58">
        <f t="shared" si="0"/>
        <v>188</v>
      </c>
      <c r="O15" s="74"/>
    </row>
    <row r="16" spans="2:15" ht="21.75" customHeight="1">
      <c r="B16" s="179"/>
      <c r="C16" s="56" t="s">
        <v>44</v>
      </c>
      <c r="D16" s="57"/>
      <c r="E16" s="58">
        <v>4</v>
      </c>
      <c r="F16" s="57"/>
      <c r="G16" s="73"/>
      <c r="H16" s="61">
        <v>2</v>
      </c>
      <c r="I16" s="74"/>
      <c r="J16" s="57"/>
      <c r="K16" s="61">
        <v>4</v>
      </c>
      <c r="L16" s="57"/>
      <c r="M16" s="73"/>
      <c r="N16" s="58">
        <f t="shared" si="0"/>
        <v>6</v>
      </c>
      <c r="O16" s="74"/>
    </row>
    <row r="17" spans="2:15" ht="21.75" customHeight="1">
      <c r="B17" s="179"/>
      <c r="C17" s="56" t="s">
        <v>11</v>
      </c>
      <c r="D17" s="57"/>
      <c r="E17" s="58">
        <v>491</v>
      </c>
      <c r="F17" s="57"/>
      <c r="G17" s="73"/>
      <c r="H17" s="61">
        <v>496</v>
      </c>
      <c r="I17" s="74"/>
      <c r="J17" s="57"/>
      <c r="K17" s="61">
        <v>454</v>
      </c>
      <c r="L17" s="57"/>
      <c r="M17" s="73"/>
      <c r="N17" s="58">
        <f t="shared" si="0"/>
        <v>950</v>
      </c>
      <c r="O17" s="62"/>
    </row>
    <row r="18" spans="2:15" ht="21.75" customHeight="1">
      <c r="B18" s="180"/>
      <c r="C18" s="100" t="s">
        <v>45</v>
      </c>
      <c r="D18" s="101"/>
      <c r="E18" s="102">
        <f>E5+E6+E9+E10+E12+E13+E14+E15+E16+E17</f>
        <v>18480</v>
      </c>
      <c r="F18" s="103"/>
      <c r="G18" s="104"/>
      <c r="H18" s="102">
        <f>H5+H6+H9+H10+H12+H13+H14+H15+H16+H17</f>
        <v>18644</v>
      </c>
      <c r="I18" s="105"/>
      <c r="J18" s="103"/>
      <c r="K18" s="102">
        <f>K5+K6+K9+K10+K12+K13+K14+K15+K16+K17</f>
        <v>21972</v>
      </c>
      <c r="L18" s="103"/>
      <c r="M18" s="104"/>
      <c r="N18" s="106">
        <f>N5+N6+N9+N10+N12+N13+N14+N15+N16+N17</f>
        <v>40616</v>
      </c>
      <c r="O18" s="75"/>
    </row>
    <row r="19" spans="2:15" ht="21.75" customHeight="1">
      <c r="B19" s="178" t="s">
        <v>4</v>
      </c>
      <c r="C19" s="49" t="s">
        <v>46</v>
      </c>
      <c r="D19" s="50"/>
      <c r="E19" s="51">
        <v>450</v>
      </c>
      <c r="F19" s="50"/>
      <c r="G19" s="76"/>
      <c r="H19" s="54">
        <v>442</v>
      </c>
      <c r="I19" s="77"/>
      <c r="J19" s="50"/>
      <c r="K19" s="54">
        <v>534</v>
      </c>
      <c r="L19" s="50"/>
      <c r="M19" s="76"/>
      <c r="N19" s="51">
        <f t="shared" si="0"/>
        <v>976</v>
      </c>
      <c r="O19" s="55"/>
    </row>
    <row r="20" spans="2:15" ht="21.75" customHeight="1">
      <c r="B20" s="180"/>
      <c r="C20" s="100" t="s">
        <v>12</v>
      </c>
      <c r="D20" s="101"/>
      <c r="E20" s="106">
        <f>SUM(E19)</f>
        <v>450</v>
      </c>
      <c r="F20" s="101"/>
      <c r="G20" s="107"/>
      <c r="H20" s="108">
        <f>SUM(H19)</f>
        <v>442</v>
      </c>
      <c r="I20" s="109"/>
      <c r="J20" s="101"/>
      <c r="K20" s="108">
        <f>SUM(K19)</f>
        <v>534</v>
      </c>
      <c r="L20" s="101"/>
      <c r="M20" s="107"/>
      <c r="N20" s="106">
        <f>SUM(N19)</f>
        <v>976</v>
      </c>
      <c r="O20" s="75"/>
    </row>
    <row r="21" spans="2:15" ht="21.75" customHeight="1">
      <c r="B21" s="181" t="s">
        <v>5</v>
      </c>
      <c r="C21" s="49" t="s">
        <v>47</v>
      </c>
      <c r="D21" s="50"/>
      <c r="E21" s="51">
        <v>501</v>
      </c>
      <c r="F21" s="50"/>
      <c r="G21" s="76"/>
      <c r="H21" s="54">
        <v>506</v>
      </c>
      <c r="I21" s="77"/>
      <c r="J21" s="50"/>
      <c r="K21" s="54">
        <v>615</v>
      </c>
      <c r="L21" s="50"/>
      <c r="M21" s="76"/>
      <c r="N21" s="51">
        <f t="shared" si="0"/>
        <v>1121</v>
      </c>
      <c r="O21" s="55"/>
    </row>
    <row r="22" spans="2:15" ht="21.75" customHeight="1">
      <c r="B22" s="182"/>
      <c r="C22" s="78" t="s">
        <v>48</v>
      </c>
      <c r="D22" s="79"/>
      <c r="E22" s="71">
        <v>847</v>
      </c>
      <c r="F22" s="79"/>
      <c r="G22" s="80"/>
      <c r="H22" s="81">
        <v>894</v>
      </c>
      <c r="I22" s="82"/>
      <c r="J22" s="83"/>
      <c r="K22" s="81">
        <v>1033</v>
      </c>
      <c r="L22" s="83"/>
      <c r="M22" s="84"/>
      <c r="N22" s="71">
        <f t="shared" si="0"/>
        <v>1927</v>
      </c>
      <c r="O22" s="82"/>
    </row>
    <row r="23" spans="2:15" ht="21.75" customHeight="1">
      <c r="B23" s="183"/>
      <c r="C23" s="110" t="s">
        <v>45</v>
      </c>
      <c r="D23" s="111"/>
      <c r="E23" s="106">
        <f>SUM(E21:E22)</f>
        <v>1348</v>
      </c>
      <c r="F23" s="112"/>
      <c r="G23" s="113"/>
      <c r="H23" s="114">
        <f>SUM(H21:H22)</f>
        <v>1400</v>
      </c>
      <c r="I23" s="115"/>
      <c r="J23" s="112"/>
      <c r="K23" s="114">
        <f>SUM(K21:K22)</f>
        <v>1648</v>
      </c>
      <c r="L23" s="112"/>
      <c r="M23" s="113"/>
      <c r="N23" s="106">
        <f>SUM(N21:N22)</f>
        <v>3048</v>
      </c>
      <c r="O23" s="85"/>
    </row>
    <row r="24" spans="2:15" ht="21.75" customHeight="1">
      <c r="B24" s="181" t="s">
        <v>6</v>
      </c>
      <c r="C24" s="49" t="s">
        <v>49</v>
      </c>
      <c r="D24" s="50"/>
      <c r="E24" s="51">
        <v>478</v>
      </c>
      <c r="F24" s="50"/>
      <c r="G24" s="76"/>
      <c r="H24" s="54">
        <v>495</v>
      </c>
      <c r="I24" s="77"/>
      <c r="J24" s="50"/>
      <c r="K24" s="54">
        <v>565</v>
      </c>
      <c r="L24" s="50"/>
      <c r="M24" s="76"/>
      <c r="N24" s="51">
        <f t="shared" si="0"/>
        <v>1060</v>
      </c>
      <c r="O24" s="55"/>
    </row>
    <row r="25" spans="2:15" ht="21.75" customHeight="1">
      <c r="B25" s="182"/>
      <c r="C25" s="56" t="s">
        <v>50</v>
      </c>
      <c r="D25" s="57"/>
      <c r="E25" s="58">
        <v>306</v>
      </c>
      <c r="F25" s="57"/>
      <c r="G25" s="73"/>
      <c r="H25" s="61">
        <v>336</v>
      </c>
      <c r="I25" s="74"/>
      <c r="J25" s="57"/>
      <c r="K25" s="61">
        <v>347</v>
      </c>
      <c r="L25" s="57"/>
      <c r="M25" s="73"/>
      <c r="N25" s="58">
        <f t="shared" si="0"/>
        <v>683</v>
      </c>
      <c r="O25" s="74"/>
    </row>
    <row r="26" spans="2:15" ht="21.75" customHeight="1">
      <c r="B26" s="183"/>
      <c r="C26" s="110" t="s">
        <v>45</v>
      </c>
      <c r="D26" s="111"/>
      <c r="E26" s="106">
        <f>SUM(E24:E25)</f>
        <v>784</v>
      </c>
      <c r="F26" s="111"/>
      <c r="G26" s="116"/>
      <c r="H26" s="114">
        <f>SUM(H24:H25)</f>
        <v>831</v>
      </c>
      <c r="I26" s="115"/>
      <c r="J26" s="112"/>
      <c r="K26" s="114">
        <f>SUM(K24:K25)</f>
        <v>912</v>
      </c>
      <c r="L26" s="112"/>
      <c r="M26" s="113"/>
      <c r="N26" s="106">
        <f>SUM(N24:N25)</f>
        <v>1743</v>
      </c>
      <c r="O26" s="85"/>
    </row>
    <row r="27" spans="2:15" ht="21.75" customHeight="1">
      <c r="B27" s="181" t="s">
        <v>7</v>
      </c>
      <c r="C27" s="49" t="s">
        <v>51</v>
      </c>
      <c r="D27" s="50"/>
      <c r="E27" s="51">
        <v>1132</v>
      </c>
      <c r="F27" s="52"/>
      <c r="G27" s="53"/>
      <c r="H27" s="54">
        <v>1113</v>
      </c>
      <c r="I27" s="55"/>
      <c r="J27" s="52"/>
      <c r="K27" s="54">
        <v>1318</v>
      </c>
      <c r="L27" s="52"/>
      <c r="M27" s="53"/>
      <c r="N27" s="51">
        <f t="shared" si="0"/>
        <v>2431</v>
      </c>
      <c r="O27" s="55"/>
    </row>
    <row r="28" spans="2:15" ht="21.75" customHeight="1">
      <c r="B28" s="182"/>
      <c r="C28" s="56" t="s">
        <v>52</v>
      </c>
      <c r="D28" s="57"/>
      <c r="E28" s="58">
        <v>293</v>
      </c>
      <c r="F28" s="57"/>
      <c r="G28" s="73"/>
      <c r="H28" s="61">
        <v>308</v>
      </c>
      <c r="I28" s="74"/>
      <c r="J28" s="57"/>
      <c r="K28" s="61">
        <v>340</v>
      </c>
      <c r="L28" s="57"/>
      <c r="M28" s="73"/>
      <c r="N28" s="58">
        <f t="shared" si="0"/>
        <v>648</v>
      </c>
      <c r="O28" s="74"/>
    </row>
    <row r="29" spans="2:15" ht="21.75" customHeight="1">
      <c r="B29" s="183"/>
      <c r="C29" s="110" t="s">
        <v>45</v>
      </c>
      <c r="D29" s="111"/>
      <c r="E29" s="106">
        <f>SUM(E27:E28)</f>
        <v>1425</v>
      </c>
      <c r="F29" s="112"/>
      <c r="G29" s="113"/>
      <c r="H29" s="114">
        <f>SUM(H27:H28)</f>
        <v>1421</v>
      </c>
      <c r="I29" s="115"/>
      <c r="J29" s="112"/>
      <c r="K29" s="114">
        <f>SUM(K27:K28)</f>
        <v>1658</v>
      </c>
      <c r="L29" s="112"/>
      <c r="M29" s="113"/>
      <c r="N29" s="106">
        <f>SUM(N27:N28)</f>
        <v>3079</v>
      </c>
      <c r="O29" s="85"/>
    </row>
    <row r="30" spans="2:15" ht="21.75" customHeight="1">
      <c r="B30" s="181" t="s">
        <v>8</v>
      </c>
      <c r="C30" s="49" t="s">
        <v>53</v>
      </c>
      <c r="D30" s="50"/>
      <c r="E30" s="51">
        <v>463</v>
      </c>
      <c r="F30" s="50"/>
      <c r="G30" s="76"/>
      <c r="H30" s="54">
        <v>477</v>
      </c>
      <c r="I30" s="77"/>
      <c r="J30" s="50"/>
      <c r="K30" s="54">
        <v>598</v>
      </c>
      <c r="L30" s="50"/>
      <c r="M30" s="76"/>
      <c r="N30" s="51">
        <f t="shared" si="0"/>
        <v>1075</v>
      </c>
      <c r="O30" s="55"/>
    </row>
    <row r="31" spans="2:15" ht="21.75" customHeight="1">
      <c r="B31" s="182"/>
      <c r="C31" s="56" t="s">
        <v>54</v>
      </c>
      <c r="D31" s="57"/>
      <c r="E31" s="58">
        <v>320</v>
      </c>
      <c r="F31" s="57"/>
      <c r="G31" s="73"/>
      <c r="H31" s="61">
        <v>366</v>
      </c>
      <c r="I31" s="74"/>
      <c r="J31" s="57"/>
      <c r="K31" s="61">
        <v>418</v>
      </c>
      <c r="L31" s="57"/>
      <c r="M31" s="73"/>
      <c r="N31" s="58">
        <f t="shared" si="0"/>
        <v>784</v>
      </c>
      <c r="O31" s="74"/>
    </row>
    <row r="32" spans="2:15" ht="21.75" customHeight="1">
      <c r="B32" s="183"/>
      <c r="C32" s="110" t="s">
        <v>45</v>
      </c>
      <c r="D32" s="111"/>
      <c r="E32" s="106">
        <f>SUM(E30:E31)</f>
        <v>783</v>
      </c>
      <c r="F32" s="111"/>
      <c r="G32" s="116"/>
      <c r="H32" s="117">
        <f>SUM(H30:H31)</f>
        <v>843</v>
      </c>
      <c r="I32" s="118"/>
      <c r="J32" s="111"/>
      <c r="K32" s="114">
        <f>SUM(K30:K31)</f>
        <v>1016</v>
      </c>
      <c r="L32" s="112"/>
      <c r="M32" s="113"/>
      <c r="N32" s="106">
        <f>SUM(N30:N31)</f>
        <v>1859</v>
      </c>
      <c r="O32" s="85"/>
    </row>
    <row r="33" spans="2:15" ht="21.75" customHeight="1">
      <c r="B33" s="179" t="s">
        <v>9</v>
      </c>
      <c r="C33" s="78" t="s">
        <v>55</v>
      </c>
      <c r="D33" s="79"/>
      <c r="E33" s="71">
        <v>468</v>
      </c>
      <c r="F33" s="79"/>
      <c r="G33" s="80"/>
      <c r="H33" s="81">
        <v>517</v>
      </c>
      <c r="I33" s="86"/>
      <c r="J33" s="79"/>
      <c r="K33" s="81">
        <v>588</v>
      </c>
      <c r="L33" s="79"/>
      <c r="M33" s="80"/>
      <c r="N33" s="71">
        <f t="shared" si="0"/>
        <v>1105</v>
      </c>
      <c r="O33" s="82"/>
    </row>
    <row r="34" spans="2:15" ht="21.75" customHeight="1">
      <c r="B34" s="179"/>
      <c r="C34" s="56" t="s">
        <v>56</v>
      </c>
      <c r="D34" s="57"/>
      <c r="E34" s="58">
        <v>409</v>
      </c>
      <c r="F34" s="57"/>
      <c r="G34" s="73"/>
      <c r="H34" s="61">
        <v>433</v>
      </c>
      <c r="I34" s="74"/>
      <c r="J34" s="57"/>
      <c r="K34" s="61">
        <v>531</v>
      </c>
      <c r="L34" s="57"/>
      <c r="M34" s="73"/>
      <c r="N34" s="58">
        <f t="shared" si="0"/>
        <v>964</v>
      </c>
      <c r="O34" s="62"/>
    </row>
    <row r="35" spans="2:15" ht="21.75" customHeight="1" thickBot="1">
      <c r="B35" s="184"/>
      <c r="C35" s="119" t="s">
        <v>45</v>
      </c>
      <c r="D35" s="120"/>
      <c r="E35" s="121">
        <f>SUM(E33:E34)</f>
        <v>877</v>
      </c>
      <c r="F35" s="120"/>
      <c r="G35" s="122"/>
      <c r="H35" s="123">
        <f>SUM(H33:H34)</f>
        <v>950</v>
      </c>
      <c r="I35" s="124"/>
      <c r="J35" s="125"/>
      <c r="K35" s="123">
        <f>SUM(K33:K34)</f>
        <v>1119</v>
      </c>
      <c r="L35" s="125"/>
      <c r="M35" s="126"/>
      <c r="N35" s="121">
        <f>SUM(N33:N34)</f>
        <v>2069</v>
      </c>
      <c r="O35" s="87"/>
    </row>
    <row r="36" spans="2:15" ht="28.5" customHeight="1" thickTop="1">
      <c r="B36" s="185" t="s">
        <v>81</v>
      </c>
      <c r="C36" s="186"/>
      <c r="D36" s="107"/>
      <c r="E36" s="102">
        <f>E18+E20+E23+E26+E29+E32+E35</f>
        <v>24147</v>
      </c>
      <c r="F36" s="103"/>
      <c r="G36" s="104"/>
      <c r="H36" s="102">
        <f>H18+H20+H23+H26+H29+H32+H35</f>
        <v>24531</v>
      </c>
      <c r="I36" s="105"/>
      <c r="J36" s="103"/>
      <c r="K36" s="102">
        <f>K18+K20+K23+K26+K29+K32+K35</f>
        <v>28859</v>
      </c>
      <c r="L36" s="103"/>
      <c r="M36" s="104"/>
      <c r="N36" s="102">
        <f>N18+N20+N23+N26+N29+N32+N35</f>
        <v>53390</v>
      </c>
      <c r="O36" s="75"/>
    </row>
    <row r="37" spans="2:15" ht="20.25" customHeight="1">
      <c r="B37" s="99" t="s">
        <v>83</v>
      </c>
      <c r="C37" s="99"/>
      <c r="D37" s="99"/>
      <c r="E37" s="99"/>
      <c r="F37" s="99"/>
      <c r="G37" s="99"/>
      <c r="H37" s="99"/>
      <c r="I37" s="88"/>
      <c r="J37" s="88"/>
      <c r="K37" s="88"/>
      <c r="L37" s="88"/>
      <c r="M37" s="88"/>
      <c r="N37" s="88"/>
      <c r="O37" s="43"/>
    </row>
    <row r="38" spans="2:14" ht="20.25" customHeight="1">
      <c r="B38" s="88" t="s">
        <v>84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2:14" ht="19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2:14" ht="18.7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2:14" ht="18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2:14" ht="18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2:14" ht="18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2:14" ht="18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4" ht="18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 ht="18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ht="18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2:14" ht="18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:14" ht="18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2:14" ht="18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2:14" ht="18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2:14" ht="18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34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2:14" ht="34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2:14" ht="34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ht="34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2:14" ht="34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2:14" ht="34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2:14" ht="34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2:14" ht="34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2:14" ht="34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2:14" ht="34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2:14" ht="34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2:14" ht="34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ht="34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ht="34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ht="34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2:14" ht="34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ht="34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2:14" ht="34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2:14" ht="34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2:14" ht="34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2:14" ht="34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2:14" ht="34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2:14" ht="34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2:14" ht="34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2:14" ht="34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2:14" ht="34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2:14" ht="34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2:14" ht="34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2:14" ht="34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2:14" ht="34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2:14" ht="34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2:14" ht="34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2:14" ht="34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2:14" ht="34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2:14" ht="34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4" ht="34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14" ht="34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</sheetData>
  <sheetProtection/>
  <mergeCells count="12">
    <mergeCell ref="B1:O1"/>
    <mergeCell ref="K2:O2"/>
    <mergeCell ref="K3:O3"/>
    <mergeCell ref="B4:C4"/>
    <mergeCell ref="B5:B18"/>
    <mergeCell ref="B19:B20"/>
    <mergeCell ref="B21:B23"/>
    <mergeCell ref="B24:B26"/>
    <mergeCell ref="B27:B29"/>
    <mergeCell ref="B30:B32"/>
    <mergeCell ref="B33:B35"/>
    <mergeCell ref="B36:C36"/>
  </mergeCells>
  <printOptions/>
  <pageMargins left="0.7086614173228347" right="0.5118110236220472" top="0.5511811023622047" bottom="0.5511811023622047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" width="2.50390625" style="0" customWidth="1"/>
    <col min="2" max="3" width="11.625" style="9" customWidth="1"/>
    <col min="4" max="4" width="11.625" style="0" customWidth="1"/>
    <col min="5" max="7" width="11.625" style="9" customWidth="1"/>
    <col min="8" max="8" width="11.625" style="0" customWidth="1"/>
    <col min="9" max="9" width="3.50390625" style="0" customWidth="1"/>
    <col min="10" max="10" width="13.625" style="0" customWidth="1"/>
    <col min="11" max="12" width="9.375" style="9" customWidth="1"/>
    <col min="13" max="13" width="9.375" style="10" customWidth="1"/>
    <col min="14" max="14" width="8.625" style="0" customWidth="1"/>
  </cols>
  <sheetData>
    <row r="1" spans="1:14" s="5" customFormat="1" ht="21" customHeight="1">
      <c r="A1" s="2"/>
      <c r="B1" s="170" t="s">
        <v>14</v>
      </c>
      <c r="C1" s="170"/>
      <c r="D1" s="170"/>
      <c r="E1" s="170"/>
      <c r="F1" s="170"/>
      <c r="G1" s="170"/>
      <c r="H1" s="170"/>
      <c r="I1" s="11"/>
      <c r="J1" s="2"/>
      <c r="K1" s="12"/>
      <c r="L1" s="12"/>
      <c r="M1" s="13"/>
      <c r="N1" s="2"/>
    </row>
    <row r="2" spans="1:14" s="5" customFormat="1" ht="11.25" customHeight="1">
      <c r="A2" s="2"/>
      <c r="B2" s="171"/>
      <c r="C2" s="171"/>
      <c r="D2" s="171"/>
      <c r="E2" s="171"/>
      <c r="F2" s="171"/>
      <c r="G2" s="171"/>
      <c r="H2" s="171"/>
      <c r="I2" s="14"/>
      <c r="J2" s="2"/>
      <c r="K2" s="12"/>
      <c r="L2" s="12"/>
      <c r="M2" s="13"/>
      <c r="N2" s="2"/>
    </row>
    <row r="3" spans="1:14" s="5" customFormat="1" ht="22.5" customHeight="1">
      <c r="A3" s="15"/>
      <c r="B3" s="171" t="s">
        <v>13</v>
      </c>
      <c r="C3" s="171"/>
      <c r="D3" s="171"/>
      <c r="E3" s="171"/>
      <c r="F3" s="171"/>
      <c r="G3" s="171"/>
      <c r="H3" s="171"/>
      <c r="I3" s="14"/>
      <c r="J3" s="92" t="s">
        <v>15</v>
      </c>
      <c r="K3" s="93" t="s">
        <v>16</v>
      </c>
      <c r="L3" s="93" t="s">
        <v>17</v>
      </c>
      <c r="M3" s="94" t="s">
        <v>18</v>
      </c>
      <c r="N3" s="2"/>
    </row>
    <row r="4" spans="1:14" s="5" customFormat="1" ht="22.5" customHeight="1">
      <c r="A4" s="16"/>
      <c r="B4" s="171" t="s">
        <v>86</v>
      </c>
      <c r="C4" s="171"/>
      <c r="D4" s="171"/>
      <c r="E4" s="171"/>
      <c r="F4" s="171"/>
      <c r="G4" s="171"/>
      <c r="H4" s="171"/>
      <c r="I4" s="16"/>
      <c r="J4" s="92" t="s">
        <v>65</v>
      </c>
      <c r="K4" s="95">
        <v>0</v>
      </c>
      <c r="L4" s="95">
        <v>1</v>
      </c>
      <c r="M4" s="96">
        <f>SUM(K4+L4)</f>
        <v>1</v>
      </c>
      <c r="N4" s="2"/>
    </row>
    <row r="5" spans="1:14" s="5" customFormat="1" ht="22.5" customHeight="1">
      <c r="A5" s="16"/>
      <c r="B5" s="17"/>
      <c r="C5" s="166" t="s">
        <v>19</v>
      </c>
      <c r="D5" s="166"/>
      <c r="E5" s="172" t="s">
        <v>20</v>
      </c>
      <c r="F5" s="172"/>
      <c r="G5" s="166" t="s">
        <v>21</v>
      </c>
      <c r="H5" s="166"/>
      <c r="I5" s="18"/>
      <c r="J5" s="98" t="s">
        <v>22</v>
      </c>
      <c r="K5" s="95">
        <v>7</v>
      </c>
      <c r="L5" s="95">
        <v>41</v>
      </c>
      <c r="M5" s="96">
        <f aca="true" t="shared" si="0" ref="M5:M21">SUM(K5+L5)</f>
        <v>48</v>
      </c>
      <c r="N5" s="2"/>
    </row>
    <row r="6" spans="1:14" s="5" customFormat="1" ht="22.5" customHeight="1">
      <c r="A6" s="16"/>
      <c r="B6" s="19" t="s">
        <v>23</v>
      </c>
      <c r="C6" s="167" t="s">
        <v>24</v>
      </c>
      <c r="D6" s="167"/>
      <c r="E6" s="168" t="s">
        <v>25</v>
      </c>
      <c r="F6" s="168"/>
      <c r="G6" s="167" t="s">
        <v>26</v>
      </c>
      <c r="H6" s="167"/>
      <c r="I6" s="18"/>
      <c r="J6" s="98" t="s">
        <v>60</v>
      </c>
      <c r="K6" s="95">
        <v>35</v>
      </c>
      <c r="L6" s="95">
        <v>195</v>
      </c>
      <c r="M6" s="96">
        <f t="shared" si="0"/>
        <v>230</v>
      </c>
      <c r="N6" s="2"/>
    </row>
    <row r="7" spans="1:14" s="5" customFormat="1" ht="22.5" customHeight="1">
      <c r="A7" s="16"/>
      <c r="B7" s="20"/>
      <c r="C7" s="21" t="s">
        <v>57</v>
      </c>
      <c r="D7" s="22" t="s">
        <v>58</v>
      </c>
      <c r="E7" s="21" t="s">
        <v>57</v>
      </c>
      <c r="F7" s="22" t="s">
        <v>58</v>
      </c>
      <c r="G7" s="21" t="s">
        <v>57</v>
      </c>
      <c r="H7" s="22" t="s">
        <v>58</v>
      </c>
      <c r="I7" s="23"/>
      <c r="J7" s="98" t="s">
        <v>61</v>
      </c>
      <c r="K7" s="95">
        <v>198</v>
      </c>
      <c r="L7" s="95">
        <v>678</v>
      </c>
      <c r="M7" s="96">
        <f t="shared" si="0"/>
        <v>876</v>
      </c>
      <c r="N7" s="2"/>
    </row>
    <row r="8" spans="1:14" s="5" customFormat="1" ht="22.5" customHeight="1">
      <c r="A8" s="16"/>
      <c r="B8" s="24" t="s">
        <v>27</v>
      </c>
      <c r="C8" s="25"/>
      <c r="D8" s="26"/>
      <c r="E8" s="25"/>
      <c r="F8" s="25"/>
      <c r="G8" s="25"/>
      <c r="H8" s="26"/>
      <c r="I8" s="27"/>
      <c r="J8" s="98" t="s">
        <v>62</v>
      </c>
      <c r="K8" s="95">
        <v>621</v>
      </c>
      <c r="L8" s="95">
        <v>1456</v>
      </c>
      <c r="M8" s="96">
        <f t="shared" si="0"/>
        <v>2077</v>
      </c>
      <c r="N8" s="2"/>
    </row>
    <row r="9" spans="1:14" s="5" customFormat="1" ht="22.5" customHeight="1">
      <c r="A9" s="16"/>
      <c r="B9" s="28">
        <f>C9+E9+G9</f>
        <v>24531</v>
      </c>
      <c r="C9" s="29">
        <v>2783</v>
      </c>
      <c r="D9" s="89">
        <f>SUM(C9/B9)</f>
        <v>0.11344828991887815</v>
      </c>
      <c r="E9" s="29">
        <v>14401</v>
      </c>
      <c r="F9" s="89">
        <f>SUM(E9/B9)</f>
        <v>0.5870531164648811</v>
      </c>
      <c r="G9" s="29">
        <v>7347</v>
      </c>
      <c r="H9" s="89">
        <f>SUM(G9/B9)</f>
        <v>0.29949859361624065</v>
      </c>
      <c r="I9" s="27"/>
      <c r="J9" s="98" t="s">
        <v>63</v>
      </c>
      <c r="K9" s="95">
        <v>1288</v>
      </c>
      <c r="L9" s="95">
        <v>2125</v>
      </c>
      <c r="M9" s="96">
        <f t="shared" si="0"/>
        <v>3413</v>
      </c>
      <c r="N9" s="2"/>
    </row>
    <row r="10" spans="1:14" s="5" customFormat="1" ht="22.5" customHeight="1">
      <c r="A10" s="16"/>
      <c r="B10" s="30"/>
      <c r="C10" s="31"/>
      <c r="D10" s="32"/>
      <c r="E10" s="32"/>
      <c r="F10" s="32"/>
      <c r="G10" s="32"/>
      <c r="H10" s="32"/>
      <c r="I10" s="33"/>
      <c r="J10" s="98" t="s">
        <v>64</v>
      </c>
      <c r="K10" s="95">
        <v>1682</v>
      </c>
      <c r="L10" s="95">
        <v>2400</v>
      </c>
      <c r="M10" s="96">
        <f t="shared" si="0"/>
        <v>4082</v>
      </c>
      <c r="N10" s="2"/>
    </row>
    <row r="11" spans="1:14" s="5" customFormat="1" ht="22.5" customHeight="1">
      <c r="A11" s="16"/>
      <c r="B11" s="28" t="s">
        <v>28</v>
      </c>
      <c r="C11" s="34"/>
      <c r="D11" s="27"/>
      <c r="E11" s="34"/>
      <c r="F11" s="34"/>
      <c r="G11" s="35"/>
      <c r="H11" s="27"/>
      <c r="I11" s="27"/>
      <c r="J11" s="98" t="s">
        <v>66</v>
      </c>
      <c r="K11" s="95">
        <v>1746</v>
      </c>
      <c r="L11" s="95">
        <v>2327</v>
      </c>
      <c r="M11" s="96">
        <f t="shared" si="0"/>
        <v>4073</v>
      </c>
      <c r="N11" s="2"/>
    </row>
    <row r="12" spans="1:14" s="5" customFormat="1" ht="22.5" customHeight="1">
      <c r="A12" s="16"/>
      <c r="B12" s="28">
        <f>C12+E12+G12</f>
        <v>28859</v>
      </c>
      <c r="C12" s="29">
        <v>2673</v>
      </c>
      <c r="D12" s="89">
        <f>SUM(C12/B12)</f>
        <v>0.09262275200110884</v>
      </c>
      <c r="E12" s="29">
        <v>14723</v>
      </c>
      <c r="F12" s="89">
        <f>SUM(E12/B12)</f>
        <v>0.5101701375654042</v>
      </c>
      <c r="G12" s="36">
        <v>11463</v>
      </c>
      <c r="H12" s="89">
        <f>SUM(G12/B12)</f>
        <v>0.39720711043348694</v>
      </c>
      <c r="I12" s="27"/>
      <c r="J12" s="98" t="s">
        <v>67</v>
      </c>
      <c r="K12" s="95">
        <v>1770</v>
      </c>
      <c r="L12" s="95">
        <v>2240</v>
      </c>
      <c r="M12" s="96">
        <f t="shared" si="0"/>
        <v>4010</v>
      </c>
      <c r="N12" s="2"/>
    </row>
    <row r="13" spans="1:14" s="5" customFormat="1" ht="22.5" customHeight="1">
      <c r="A13" s="16"/>
      <c r="B13" s="30"/>
      <c r="C13" s="31"/>
      <c r="D13" s="32"/>
      <c r="E13" s="32"/>
      <c r="F13" s="32"/>
      <c r="G13" s="32"/>
      <c r="H13" s="32"/>
      <c r="I13" s="33"/>
      <c r="J13" s="98" t="s">
        <v>68</v>
      </c>
      <c r="K13" s="95">
        <v>2692</v>
      </c>
      <c r="L13" s="95">
        <v>2777</v>
      </c>
      <c r="M13" s="96">
        <f t="shared" si="0"/>
        <v>5469</v>
      </c>
      <c r="N13" s="2"/>
    </row>
    <row r="14" spans="1:14" s="5" customFormat="1" ht="22.5" customHeight="1">
      <c r="A14" s="16"/>
      <c r="B14" s="24" t="s">
        <v>29</v>
      </c>
      <c r="C14" s="25"/>
      <c r="D14" s="26"/>
      <c r="E14" s="25"/>
      <c r="F14" s="25"/>
      <c r="G14" s="25"/>
      <c r="H14" s="26"/>
      <c r="I14" s="27"/>
      <c r="J14" s="98" t="s">
        <v>69</v>
      </c>
      <c r="K14" s="95">
        <v>2048</v>
      </c>
      <c r="L14" s="95">
        <v>2085</v>
      </c>
      <c r="M14" s="96">
        <f t="shared" si="0"/>
        <v>4133</v>
      </c>
      <c r="N14" s="2"/>
    </row>
    <row r="15" spans="1:14" s="5" customFormat="1" ht="22.5" customHeight="1">
      <c r="A15" s="16"/>
      <c r="B15" s="37">
        <f>C15+E15+G15</f>
        <v>53390</v>
      </c>
      <c r="C15" s="29">
        <f>SUM(C9:C13)</f>
        <v>5456</v>
      </c>
      <c r="D15" s="90">
        <f>SUM(C15/B15)</f>
        <v>0.10219142161453455</v>
      </c>
      <c r="E15" s="38">
        <f>SUM(E9:E13)</f>
        <v>29124</v>
      </c>
      <c r="F15" s="90">
        <f>SUM(E15/B15)</f>
        <v>0.545495411125679</v>
      </c>
      <c r="G15" s="38">
        <f>SUM(G9:G13)</f>
        <v>18810</v>
      </c>
      <c r="H15" s="90">
        <f>SUM(G15/B15)</f>
        <v>0.35231316725978645</v>
      </c>
      <c r="I15" s="33"/>
      <c r="J15" s="98" t="s">
        <v>70</v>
      </c>
      <c r="K15" s="95">
        <v>1525</v>
      </c>
      <c r="L15" s="95">
        <v>1616</v>
      </c>
      <c r="M15" s="96">
        <f t="shared" si="0"/>
        <v>3141</v>
      </c>
      <c r="N15" s="2"/>
    </row>
    <row r="16" spans="1:14" s="5" customFormat="1" ht="22.5" customHeight="1">
      <c r="A16" s="2"/>
      <c r="B16" s="39"/>
      <c r="C16" s="40"/>
      <c r="D16" s="41"/>
      <c r="E16" s="40"/>
      <c r="F16" s="40"/>
      <c r="G16" s="40"/>
      <c r="H16" s="41"/>
      <c r="I16" s="42"/>
      <c r="J16" s="98" t="s">
        <v>71</v>
      </c>
      <c r="K16" s="95">
        <v>1278</v>
      </c>
      <c r="L16" s="95">
        <v>1390</v>
      </c>
      <c r="M16" s="96">
        <f t="shared" si="0"/>
        <v>2668</v>
      </c>
      <c r="N16" s="2"/>
    </row>
    <row r="17" spans="1:14" ht="22.5" customHeight="1">
      <c r="A17" s="6"/>
      <c r="B17" s="91" t="s">
        <v>59</v>
      </c>
      <c r="C17" s="7"/>
      <c r="D17" s="6"/>
      <c r="E17" s="7"/>
      <c r="F17" s="7"/>
      <c r="G17" s="7"/>
      <c r="H17" s="6"/>
      <c r="I17" s="6"/>
      <c r="J17" s="98" t="s">
        <v>72</v>
      </c>
      <c r="K17" s="95">
        <v>1295</v>
      </c>
      <c r="L17" s="95">
        <v>1335</v>
      </c>
      <c r="M17" s="96">
        <f t="shared" si="0"/>
        <v>2630</v>
      </c>
      <c r="N17" s="6"/>
    </row>
    <row r="18" spans="1:14" ht="22.5" customHeight="1">
      <c r="A18" s="6"/>
      <c r="B18" s="7"/>
      <c r="C18" s="7"/>
      <c r="D18" s="6"/>
      <c r="E18" s="7"/>
      <c r="F18" s="7"/>
      <c r="G18" s="169"/>
      <c r="H18" s="169"/>
      <c r="I18" s="6"/>
      <c r="J18" s="98" t="s">
        <v>73</v>
      </c>
      <c r="K18" s="95">
        <v>1501</v>
      </c>
      <c r="L18" s="95">
        <v>1432</v>
      </c>
      <c r="M18" s="96">
        <f t="shared" si="0"/>
        <v>2933</v>
      </c>
      <c r="N18" s="6"/>
    </row>
    <row r="19" spans="1:14" ht="22.5" customHeight="1">
      <c r="A19" s="6"/>
      <c r="B19" s="7"/>
      <c r="C19" s="7"/>
      <c r="D19" s="6"/>
      <c r="E19" s="7"/>
      <c r="F19" s="7"/>
      <c r="G19" s="7"/>
      <c r="H19" s="6"/>
      <c r="I19" s="6"/>
      <c r="J19" s="98" t="s">
        <v>74</v>
      </c>
      <c r="K19" s="95">
        <v>1116</v>
      </c>
      <c r="L19" s="95">
        <v>1111</v>
      </c>
      <c r="M19" s="96">
        <f t="shared" si="0"/>
        <v>2227</v>
      </c>
      <c r="N19" s="6"/>
    </row>
    <row r="20" spans="1:14" ht="22.5" customHeight="1">
      <c r="A20" s="6"/>
      <c r="B20" s="7"/>
      <c r="C20" s="7"/>
      <c r="D20" s="6"/>
      <c r="E20" s="7"/>
      <c r="F20" s="7"/>
      <c r="G20" s="7"/>
      <c r="H20" s="6"/>
      <c r="I20" s="6"/>
      <c r="J20" s="98" t="s">
        <v>75</v>
      </c>
      <c r="K20" s="95">
        <v>955</v>
      </c>
      <c r="L20" s="95">
        <v>961</v>
      </c>
      <c r="M20" s="96">
        <f t="shared" si="0"/>
        <v>1916</v>
      </c>
      <c r="N20" s="6"/>
    </row>
    <row r="21" spans="1:14" ht="22.5" customHeight="1">
      <c r="A21" s="6"/>
      <c r="B21" s="7"/>
      <c r="C21" s="7"/>
      <c r="D21" s="6"/>
      <c r="E21" s="7"/>
      <c r="F21" s="7"/>
      <c r="G21" s="7"/>
      <c r="H21" s="6"/>
      <c r="I21" s="6"/>
      <c r="J21" s="98" t="s">
        <v>76</v>
      </c>
      <c r="K21" s="95">
        <v>871</v>
      </c>
      <c r="L21" s="95">
        <v>874</v>
      </c>
      <c r="M21" s="96">
        <f t="shared" si="0"/>
        <v>1745</v>
      </c>
      <c r="N21" s="6"/>
    </row>
    <row r="22" spans="1:14" ht="22.5" customHeight="1">
      <c r="A22" s="6"/>
      <c r="B22" s="7"/>
      <c r="C22" s="7"/>
      <c r="D22" s="6"/>
      <c r="E22" s="7"/>
      <c r="F22" s="7"/>
      <c r="G22" s="7"/>
      <c r="H22" s="6"/>
      <c r="I22" s="6"/>
      <c r="J22" s="98" t="s">
        <v>77</v>
      </c>
      <c r="K22" s="95">
        <v>1120</v>
      </c>
      <c r="L22" s="95">
        <v>1142</v>
      </c>
      <c r="M22" s="96">
        <f>SUM(K22:L22)</f>
        <v>2262</v>
      </c>
      <c r="N22" s="6"/>
    </row>
    <row r="23" spans="1:14" ht="22.5" customHeight="1">
      <c r="A23" s="6"/>
      <c r="B23" s="7"/>
      <c r="C23" s="7"/>
      <c r="D23" s="6"/>
      <c r="E23" s="7"/>
      <c r="F23" s="7"/>
      <c r="G23" s="7"/>
      <c r="H23" s="6"/>
      <c r="I23" s="6"/>
      <c r="J23" s="98" t="s">
        <v>78</v>
      </c>
      <c r="K23" s="95">
        <v>1061</v>
      </c>
      <c r="L23" s="95">
        <v>1021</v>
      </c>
      <c r="M23" s="96">
        <f>SUM(K23:L23)</f>
        <v>2082</v>
      </c>
      <c r="N23" s="6"/>
    </row>
    <row r="24" spans="1:14" ht="22.5" customHeight="1">
      <c r="A24" s="6"/>
      <c r="B24" s="7"/>
      <c r="C24" s="7"/>
      <c r="D24" s="6"/>
      <c r="E24" s="7"/>
      <c r="F24" s="7"/>
      <c r="G24" s="7"/>
      <c r="H24" s="6"/>
      <c r="I24" s="6"/>
      <c r="J24" s="98" t="s">
        <v>79</v>
      </c>
      <c r="K24" s="95">
        <v>924</v>
      </c>
      <c r="L24" s="95">
        <v>875</v>
      </c>
      <c r="M24" s="96">
        <f>SUM(K24+L24)</f>
        <v>1799</v>
      </c>
      <c r="N24" s="6"/>
    </row>
    <row r="25" spans="1:14" ht="22.5" customHeight="1">
      <c r="A25" s="6"/>
      <c r="B25" s="7"/>
      <c r="C25" s="7"/>
      <c r="D25" s="6"/>
      <c r="E25" s="7"/>
      <c r="F25" s="7"/>
      <c r="G25" s="7"/>
      <c r="H25" s="6"/>
      <c r="I25" s="6"/>
      <c r="J25" s="98" t="s">
        <v>80</v>
      </c>
      <c r="K25" s="95">
        <v>798</v>
      </c>
      <c r="L25" s="95">
        <v>777</v>
      </c>
      <c r="M25" s="96">
        <f>SUM(K25+L25)</f>
        <v>1575</v>
      </c>
      <c r="N25" s="6"/>
    </row>
    <row r="26" spans="1:14" ht="25.5" customHeight="1">
      <c r="A26" s="6"/>
      <c r="B26" s="7"/>
      <c r="C26" s="7"/>
      <c r="D26" s="6"/>
      <c r="E26" s="7"/>
      <c r="F26" s="7"/>
      <c r="G26" s="7"/>
      <c r="H26" s="6"/>
      <c r="I26" s="6"/>
      <c r="J26" s="92" t="s">
        <v>30</v>
      </c>
      <c r="K26" s="97">
        <f>SUM(K4:K25)</f>
        <v>24531</v>
      </c>
      <c r="L26" s="97">
        <f>SUM(L4:L25)</f>
        <v>28859</v>
      </c>
      <c r="M26" s="97">
        <f>SUM(M4:M25)</f>
        <v>53390</v>
      </c>
      <c r="N26" s="6"/>
    </row>
    <row r="27" spans="1:14" ht="5.25" customHeight="1">
      <c r="A27" s="6"/>
      <c r="B27" s="7"/>
      <c r="C27" s="7"/>
      <c r="D27" s="6"/>
      <c r="E27" s="7"/>
      <c r="F27" s="7"/>
      <c r="G27" s="7"/>
      <c r="H27" s="6"/>
      <c r="I27" s="6"/>
      <c r="J27" s="6"/>
      <c r="K27" s="7"/>
      <c r="L27" s="7"/>
      <c r="M27" s="8"/>
      <c r="N27" s="6"/>
    </row>
    <row r="28" spans="1:14" ht="6" customHeight="1">
      <c r="A28" s="6"/>
      <c r="B28" s="7"/>
      <c r="C28" s="7"/>
      <c r="D28" s="6"/>
      <c r="E28" s="7"/>
      <c r="F28" s="7"/>
      <c r="G28" s="7"/>
      <c r="H28" s="6"/>
      <c r="I28" s="6"/>
      <c r="J28" s="6"/>
      <c r="K28" s="7"/>
      <c r="L28" s="7"/>
      <c r="M28" s="8"/>
      <c r="N28" s="6"/>
    </row>
  </sheetData>
  <sheetProtection/>
  <mergeCells count="11">
    <mergeCell ref="B1:H1"/>
    <mergeCell ref="B2:H2"/>
    <mergeCell ref="B3:H3"/>
    <mergeCell ref="B4:H4"/>
    <mergeCell ref="C5:D5"/>
    <mergeCell ref="E5:F5"/>
    <mergeCell ref="G5:H5"/>
    <mergeCell ref="C6:D6"/>
    <mergeCell ref="E6:F6"/>
    <mergeCell ref="G6:H6"/>
    <mergeCell ref="G18:H18"/>
  </mergeCells>
  <printOptions/>
  <pageMargins left="0.61" right="0.55" top="0.51" bottom="0.2" header="0.31" footer="0.3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89"/>
  <sheetViews>
    <sheetView zoomScalePageLayoutView="0" workbookViewId="0" topLeftCell="A1">
      <selection activeCell="B1" sqref="B1:O1"/>
    </sheetView>
  </sheetViews>
  <sheetFormatPr defaultColWidth="8.25390625" defaultRowHeight="34.5" customHeight="1"/>
  <cols>
    <col min="1" max="1" width="2.75390625" style="2" customWidth="1"/>
    <col min="2" max="2" width="13.125" style="2" customWidth="1"/>
    <col min="3" max="3" width="15.625" style="2" customWidth="1"/>
    <col min="4" max="4" width="1.625" style="2" customWidth="1"/>
    <col min="5" max="5" width="10.625" style="2" customWidth="1"/>
    <col min="6" max="7" width="1.625" style="2" customWidth="1"/>
    <col min="8" max="8" width="10.625" style="2" customWidth="1"/>
    <col min="9" max="10" width="1.625" style="2" customWidth="1"/>
    <col min="11" max="11" width="10.625" style="2" customWidth="1"/>
    <col min="12" max="13" width="1.625" style="2" customWidth="1"/>
    <col min="14" max="14" width="10.625" style="2" customWidth="1"/>
    <col min="15" max="15" width="1.625" style="2" customWidth="1"/>
    <col min="16" max="16384" width="8.25390625" style="2" customWidth="1"/>
  </cols>
  <sheetData>
    <row r="1" spans="2:16" ht="30" customHeight="1">
      <c r="B1" s="173" t="s">
        <v>127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"/>
    </row>
    <row r="2" spans="2:16" ht="19.5" customHeight="1">
      <c r="B2" s="4"/>
      <c r="C2" s="4"/>
      <c r="D2" s="4"/>
      <c r="E2" s="4"/>
      <c r="F2" s="4"/>
      <c r="G2" s="4"/>
      <c r="H2" s="4"/>
      <c r="I2" s="4"/>
      <c r="J2" s="4"/>
      <c r="K2" s="174" t="s">
        <v>13</v>
      </c>
      <c r="L2" s="174"/>
      <c r="M2" s="174"/>
      <c r="N2" s="174"/>
      <c r="O2" s="174"/>
      <c r="P2" s="1"/>
    </row>
    <row r="3" spans="2:15" ht="15" customHeight="1">
      <c r="B3" s="43"/>
      <c r="C3" s="43"/>
      <c r="D3" s="43"/>
      <c r="E3" s="43"/>
      <c r="F3" s="43"/>
      <c r="G3" s="43"/>
      <c r="H3" s="43"/>
      <c r="I3" s="43"/>
      <c r="J3" s="43"/>
      <c r="K3" s="175" t="s">
        <v>91</v>
      </c>
      <c r="L3" s="175"/>
      <c r="M3" s="175"/>
      <c r="N3" s="175"/>
      <c r="O3" s="175"/>
    </row>
    <row r="4" spans="2:15" ht="21.75" customHeight="1">
      <c r="B4" s="176" t="s">
        <v>82</v>
      </c>
      <c r="C4" s="177"/>
      <c r="D4" s="44"/>
      <c r="E4" s="45" t="s">
        <v>10</v>
      </c>
      <c r="F4" s="45"/>
      <c r="G4" s="46"/>
      <c r="H4" s="47" t="s">
        <v>0</v>
      </c>
      <c r="I4" s="48"/>
      <c r="J4" s="47"/>
      <c r="K4" s="47" t="s">
        <v>1</v>
      </c>
      <c r="L4" s="47"/>
      <c r="M4" s="46"/>
      <c r="N4" s="47" t="s">
        <v>2</v>
      </c>
      <c r="O4" s="48"/>
    </row>
    <row r="5" spans="2:15" ht="21.75" customHeight="1">
      <c r="B5" s="178" t="s">
        <v>3</v>
      </c>
      <c r="C5" s="49" t="s">
        <v>31</v>
      </c>
      <c r="D5" s="50"/>
      <c r="E5" s="51">
        <v>7518</v>
      </c>
      <c r="F5" s="52"/>
      <c r="G5" s="53"/>
      <c r="H5" s="54">
        <v>7042</v>
      </c>
      <c r="I5" s="55"/>
      <c r="J5" s="52"/>
      <c r="K5" s="54">
        <v>8672</v>
      </c>
      <c r="L5" s="52"/>
      <c r="M5" s="53"/>
      <c r="N5" s="51">
        <f>H5+K5</f>
        <v>15714</v>
      </c>
      <c r="O5" s="55"/>
    </row>
    <row r="6" spans="2:15" ht="21.75" customHeight="1">
      <c r="B6" s="179"/>
      <c r="C6" s="56" t="s">
        <v>32</v>
      </c>
      <c r="D6" s="57"/>
      <c r="E6" s="58">
        <v>5452</v>
      </c>
      <c r="F6" s="59"/>
      <c r="G6" s="60"/>
      <c r="H6" s="61">
        <v>5638</v>
      </c>
      <c r="I6" s="62"/>
      <c r="J6" s="59"/>
      <c r="K6" s="61">
        <v>6447</v>
      </c>
      <c r="L6" s="59"/>
      <c r="M6" s="60"/>
      <c r="N6" s="58">
        <f>H6+K6</f>
        <v>12085</v>
      </c>
      <c r="O6" s="62"/>
    </row>
    <row r="7" spans="2:15" ht="21.75" customHeight="1">
      <c r="B7" s="179"/>
      <c r="C7" s="56" t="s">
        <v>33</v>
      </c>
      <c r="D7" s="57" t="s">
        <v>34</v>
      </c>
      <c r="E7" s="58">
        <v>993</v>
      </c>
      <c r="F7" s="63" t="s">
        <v>35</v>
      </c>
      <c r="G7" s="64" t="s">
        <v>34</v>
      </c>
      <c r="H7" s="61">
        <v>990</v>
      </c>
      <c r="I7" s="65" t="s">
        <v>35</v>
      </c>
      <c r="J7" s="66" t="s">
        <v>34</v>
      </c>
      <c r="K7" s="61">
        <v>1113</v>
      </c>
      <c r="L7" s="66" t="s">
        <v>35</v>
      </c>
      <c r="M7" s="67" t="s">
        <v>34</v>
      </c>
      <c r="N7" s="58">
        <f aca="true" t="shared" si="0" ref="N7:N34">H7+K7</f>
        <v>2103</v>
      </c>
      <c r="O7" s="65" t="s">
        <v>35</v>
      </c>
    </row>
    <row r="8" spans="2:15" ht="21.75" customHeight="1">
      <c r="B8" s="179"/>
      <c r="C8" s="56" t="s">
        <v>36</v>
      </c>
      <c r="D8" s="57" t="s">
        <v>34</v>
      </c>
      <c r="E8" s="58">
        <v>658</v>
      </c>
      <c r="F8" s="68" t="s">
        <v>35</v>
      </c>
      <c r="G8" s="69" t="s">
        <v>34</v>
      </c>
      <c r="H8" s="70">
        <v>779</v>
      </c>
      <c r="I8" s="65" t="s">
        <v>35</v>
      </c>
      <c r="J8" s="66" t="s">
        <v>34</v>
      </c>
      <c r="K8" s="61">
        <v>872</v>
      </c>
      <c r="L8" s="66" t="s">
        <v>35</v>
      </c>
      <c r="M8" s="67" t="s">
        <v>34</v>
      </c>
      <c r="N8" s="58">
        <f t="shared" si="0"/>
        <v>1651</v>
      </c>
      <c r="O8" s="65" t="s">
        <v>35</v>
      </c>
    </row>
    <row r="9" spans="2:15" ht="21.75" customHeight="1">
      <c r="B9" s="179"/>
      <c r="C9" s="56" t="s">
        <v>37</v>
      </c>
      <c r="D9" s="57"/>
      <c r="E9" s="71">
        <v>1687</v>
      </c>
      <c r="F9" s="59"/>
      <c r="G9" s="60"/>
      <c r="H9" s="61">
        <v>1881</v>
      </c>
      <c r="I9" s="62"/>
      <c r="J9" s="59"/>
      <c r="K9" s="61">
        <v>2204</v>
      </c>
      <c r="L9" s="59"/>
      <c r="M9" s="60"/>
      <c r="N9" s="58">
        <f t="shared" si="0"/>
        <v>4085</v>
      </c>
      <c r="O9" s="62"/>
    </row>
    <row r="10" spans="2:15" ht="21.75" customHeight="1">
      <c r="B10" s="179"/>
      <c r="C10" s="56" t="s">
        <v>38</v>
      </c>
      <c r="D10" s="57"/>
      <c r="E10" s="58">
        <v>1392</v>
      </c>
      <c r="F10" s="59"/>
      <c r="G10" s="60"/>
      <c r="H10" s="61">
        <v>1441</v>
      </c>
      <c r="I10" s="62"/>
      <c r="J10" s="59"/>
      <c r="K10" s="61">
        <v>1688</v>
      </c>
      <c r="L10" s="59"/>
      <c r="M10" s="60"/>
      <c r="N10" s="58">
        <f t="shared" si="0"/>
        <v>3129</v>
      </c>
      <c r="O10" s="62"/>
    </row>
    <row r="11" spans="2:15" ht="21.75" customHeight="1">
      <c r="B11" s="179"/>
      <c r="C11" s="56" t="s">
        <v>39</v>
      </c>
      <c r="D11" s="57" t="s">
        <v>34</v>
      </c>
      <c r="E11" s="58">
        <v>66</v>
      </c>
      <c r="F11" s="68" t="s">
        <v>35</v>
      </c>
      <c r="G11" s="69" t="s">
        <v>34</v>
      </c>
      <c r="H11" s="70">
        <v>63</v>
      </c>
      <c r="I11" s="72" t="s">
        <v>35</v>
      </c>
      <c r="J11" s="68" t="s">
        <v>34</v>
      </c>
      <c r="K11" s="70">
        <v>87</v>
      </c>
      <c r="L11" s="68" t="s">
        <v>35</v>
      </c>
      <c r="M11" s="69" t="s">
        <v>34</v>
      </c>
      <c r="N11" s="58">
        <f t="shared" si="0"/>
        <v>150</v>
      </c>
      <c r="O11" s="72" t="s">
        <v>35</v>
      </c>
    </row>
    <row r="12" spans="2:15" ht="21.75" customHeight="1">
      <c r="B12" s="179"/>
      <c r="C12" s="56" t="s">
        <v>40</v>
      </c>
      <c r="D12" s="57"/>
      <c r="E12" s="58">
        <v>606</v>
      </c>
      <c r="F12" s="57"/>
      <c r="G12" s="73"/>
      <c r="H12" s="61">
        <v>634</v>
      </c>
      <c r="I12" s="74"/>
      <c r="J12" s="57"/>
      <c r="K12" s="61">
        <v>755</v>
      </c>
      <c r="L12" s="57"/>
      <c r="M12" s="73"/>
      <c r="N12" s="58">
        <f t="shared" si="0"/>
        <v>1389</v>
      </c>
      <c r="O12" s="62"/>
    </row>
    <row r="13" spans="2:15" ht="21.75" customHeight="1">
      <c r="B13" s="179"/>
      <c r="C13" s="56" t="s">
        <v>41</v>
      </c>
      <c r="D13" s="57"/>
      <c r="E13" s="58">
        <v>975</v>
      </c>
      <c r="F13" s="59"/>
      <c r="G13" s="60"/>
      <c r="H13" s="61">
        <v>1022</v>
      </c>
      <c r="I13" s="62"/>
      <c r="J13" s="59"/>
      <c r="K13" s="61">
        <v>1188</v>
      </c>
      <c r="L13" s="59"/>
      <c r="M13" s="60"/>
      <c r="N13" s="58">
        <f t="shared" si="0"/>
        <v>2210</v>
      </c>
      <c r="O13" s="62"/>
    </row>
    <row r="14" spans="2:15" ht="21.75" customHeight="1">
      <c r="B14" s="179"/>
      <c r="C14" s="56" t="s">
        <v>42</v>
      </c>
      <c r="D14" s="57"/>
      <c r="E14" s="58">
        <v>300</v>
      </c>
      <c r="F14" s="57"/>
      <c r="G14" s="73"/>
      <c r="H14" s="61">
        <v>390</v>
      </c>
      <c r="I14" s="74"/>
      <c r="J14" s="57"/>
      <c r="K14" s="61">
        <v>468</v>
      </c>
      <c r="L14" s="57"/>
      <c r="M14" s="73"/>
      <c r="N14" s="58">
        <f t="shared" si="0"/>
        <v>858</v>
      </c>
      <c r="O14" s="74"/>
    </row>
    <row r="15" spans="2:15" ht="21.75" customHeight="1">
      <c r="B15" s="179"/>
      <c r="C15" s="56" t="s">
        <v>43</v>
      </c>
      <c r="D15" s="57"/>
      <c r="E15" s="58">
        <v>77</v>
      </c>
      <c r="F15" s="57"/>
      <c r="G15" s="73"/>
      <c r="H15" s="61">
        <v>83</v>
      </c>
      <c r="I15" s="74"/>
      <c r="J15" s="57"/>
      <c r="K15" s="61">
        <v>105</v>
      </c>
      <c r="L15" s="57"/>
      <c r="M15" s="73"/>
      <c r="N15" s="58">
        <f t="shared" si="0"/>
        <v>188</v>
      </c>
      <c r="O15" s="74"/>
    </row>
    <row r="16" spans="2:15" ht="21.75" customHeight="1">
      <c r="B16" s="179"/>
      <c r="C16" s="56" t="s">
        <v>44</v>
      </c>
      <c r="D16" s="57"/>
      <c r="E16" s="58">
        <v>4</v>
      </c>
      <c r="F16" s="57"/>
      <c r="G16" s="73"/>
      <c r="H16" s="61">
        <v>2</v>
      </c>
      <c r="I16" s="74"/>
      <c r="J16" s="57"/>
      <c r="K16" s="61">
        <v>4</v>
      </c>
      <c r="L16" s="57"/>
      <c r="M16" s="73"/>
      <c r="N16" s="58">
        <f t="shared" si="0"/>
        <v>6</v>
      </c>
      <c r="O16" s="74"/>
    </row>
    <row r="17" spans="2:15" ht="21.75" customHeight="1">
      <c r="B17" s="179"/>
      <c r="C17" s="56" t="s">
        <v>11</v>
      </c>
      <c r="D17" s="57"/>
      <c r="E17" s="58">
        <v>489</v>
      </c>
      <c r="F17" s="57"/>
      <c r="G17" s="73"/>
      <c r="H17" s="61">
        <v>496</v>
      </c>
      <c r="I17" s="74"/>
      <c r="J17" s="57"/>
      <c r="K17" s="61">
        <v>450</v>
      </c>
      <c r="L17" s="57"/>
      <c r="M17" s="73"/>
      <c r="N17" s="58">
        <f t="shared" si="0"/>
        <v>946</v>
      </c>
      <c r="O17" s="62"/>
    </row>
    <row r="18" spans="2:15" ht="21.75" customHeight="1">
      <c r="B18" s="180"/>
      <c r="C18" s="100" t="s">
        <v>45</v>
      </c>
      <c r="D18" s="101"/>
      <c r="E18" s="102">
        <f>E5+E6+E9+E10+E12+E13+E14+E15+E16+E17</f>
        <v>18500</v>
      </c>
      <c r="F18" s="103"/>
      <c r="G18" s="104"/>
      <c r="H18" s="102">
        <f>H5+H6+H9+H10+H12+H13+H14+H15+H16+H17</f>
        <v>18629</v>
      </c>
      <c r="I18" s="105"/>
      <c r="J18" s="103"/>
      <c r="K18" s="102">
        <f>K5+K6+K9+K10+K12+K13+K14+K15+K16+K17</f>
        <v>21981</v>
      </c>
      <c r="L18" s="103"/>
      <c r="M18" s="104"/>
      <c r="N18" s="106">
        <f>N5+N6+N9+N10+N12+N13+N14+N15+N16+N17</f>
        <v>40610</v>
      </c>
      <c r="O18" s="75"/>
    </row>
    <row r="19" spans="2:15" ht="21.75" customHeight="1">
      <c r="B19" s="178" t="s">
        <v>4</v>
      </c>
      <c r="C19" s="49" t="s">
        <v>46</v>
      </c>
      <c r="D19" s="50"/>
      <c r="E19" s="51">
        <v>448</v>
      </c>
      <c r="F19" s="50"/>
      <c r="G19" s="76"/>
      <c r="H19" s="54">
        <v>439</v>
      </c>
      <c r="I19" s="77"/>
      <c r="J19" s="50"/>
      <c r="K19" s="54">
        <v>530</v>
      </c>
      <c r="L19" s="50"/>
      <c r="M19" s="76"/>
      <c r="N19" s="51">
        <f t="shared" si="0"/>
        <v>969</v>
      </c>
      <c r="O19" s="55"/>
    </row>
    <row r="20" spans="2:15" ht="21.75" customHeight="1">
      <c r="B20" s="180"/>
      <c r="C20" s="100" t="s">
        <v>12</v>
      </c>
      <c r="D20" s="101"/>
      <c r="E20" s="106">
        <f>SUM(E19)</f>
        <v>448</v>
      </c>
      <c r="F20" s="101"/>
      <c r="G20" s="107"/>
      <c r="H20" s="108">
        <f>SUM(H19)</f>
        <v>439</v>
      </c>
      <c r="I20" s="109"/>
      <c r="J20" s="101"/>
      <c r="K20" s="108">
        <f>SUM(K19)</f>
        <v>530</v>
      </c>
      <c r="L20" s="101"/>
      <c r="M20" s="107"/>
      <c r="N20" s="106">
        <f>SUM(N19)</f>
        <v>969</v>
      </c>
      <c r="O20" s="75"/>
    </row>
    <row r="21" spans="2:15" ht="21.75" customHeight="1">
      <c r="B21" s="181" t="s">
        <v>5</v>
      </c>
      <c r="C21" s="49" t="s">
        <v>47</v>
      </c>
      <c r="D21" s="50"/>
      <c r="E21" s="51">
        <v>500</v>
      </c>
      <c r="F21" s="50"/>
      <c r="G21" s="76"/>
      <c r="H21" s="54">
        <v>504</v>
      </c>
      <c r="I21" s="77"/>
      <c r="J21" s="50"/>
      <c r="K21" s="54">
        <v>614</v>
      </c>
      <c r="L21" s="50"/>
      <c r="M21" s="76"/>
      <c r="N21" s="51">
        <f t="shared" si="0"/>
        <v>1118</v>
      </c>
      <c r="O21" s="55"/>
    </row>
    <row r="22" spans="2:15" ht="21.75" customHeight="1">
      <c r="B22" s="182"/>
      <c r="C22" s="78" t="s">
        <v>48</v>
      </c>
      <c r="D22" s="79"/>
      <c r="E22" s="71">
        <v>847</v>
      </c>
      <c r="F22" s="79"/>
      <c r="G22" s="80"/>
      <c r="H22" s="81">
        <v>894</v>
      </c>
      <c r="I22" s="82"/>
      <c r="J22" s="83"/>
      <c r="K22" s="81">
        <v>1032</v>
      </c>
      <c r="L22" s="83"/>
      <c r="M22" s="84"/>
      <c r="N22" s="71">
        <f t="shared" si="0"/>
        <v>1926</v>
      </c>
      <c r="O22" s="82"/>
    </row>
    <row r="23" spans="2:15" ht="21.75" customHeight="1">
      <c r="B23" s="183"/>
      <c r="C23" s="110" t="s">
        <v>45</v>
      </c>
      <c r="D23" s="111"/>
      <c r="E23" s="106">
        <f>SUM(E21:E22)</f>
        <v>1347</v>
      </c>
      <c r="F23" s="112"/>
      <c r="G23" s="113"/>
      <c r="H23" s="114">
        <f>SUM(H21:H22)</f>
        <v>1398</v>
      </c>
      <c r="I23" s="115"/>
      <c r="J23" s="112"/>
      <c r="K23" s="114">
        <f>SUM(K21:K22)</f>
        <v>1646</v>
      </c>
      <c r="L23" s="112"/>
      <c r="M23" s="113"/>
      <c r="N23" s="106">
        <f>SUM(N21:N22)</f>
        <v>3044</v>
      </c>
      <c r="O23" s="85"/>
    </row>
    <row r="24" spans="2:15" ht="21.75" customHeight="1">
      <c r="B24" s="181" t="s">
        <v>6</v>
      </c>
      <c r="C24" s="49" t="s">
        <v>49</v>
      </c>
      <c r="D24" s="50"/>
      <c r="E24" s="51">
        <v>478</v>
      </c>
      <c r="F24" s="50"/>
      <c r="G24" s="76"/>
      <c r="H24" s="54">
        <v>494</v>
      </c>
      <c r="I24" s="77"/>
      <c r="J24" s="50"/>
      <c r="K24" s="54">
        <v>565</v>
      </c>
      <c r="L24" s="50"/>
      <c r="M24" s="76"/>
      <c r="N24" s="51">
        <f t="shared" si="0"/>
        <v>1059</v>
      </c>
      <c r="O24" s="55"/>
    </row>
    <row r="25" spans="2:15" ht="21.75" customHeight="1">
      <c r="B25" s="182"/>
      <c r="C25" s="56" t="s">
        <v>50</v>
      </c>
      <c r="D25" s="57"/>
      <c r="E25" s="58">
        <v>307</v>
      </c>
      <c r="F25" s="57"/>
      <c r="G25" s="73"/>
      <c r="H25" s="61">
        <v>335</v>
      </c>
      <c r="I25" s="74"/>
      <c r="J25" s="57"/>
      <c r="K25" s="61">
        <v>345</v>
      </c>
      <c r="L25" s="57"/>
      <c r="M25" s="73"/>
      <c r="N25" s="58">
        <f t="shared" si="0"/>
        <v>680</v>
      </c>
      <c r="O25" s="74"/>
    </row>
    <row r="26" spans="2:15" ht="21.75" customHeight="1">
      <c r="B26" s="183"/>
      <c r="C26" s="110" t="s">
        <v>45</v>
      </c>
      <c r="D26" s="111"/>
      <c r="E26" s="106">
        <f>SUM(E24:E25)</f>
        <v>785</v>
      </c>
      <c r="F26" s="111"/>
      <c r="G26" s="116"/>
      <c r="H26" s="114">
        <f>SUM(H24:H25)</f>
        <v>829</v>
      </c>
      <c r="I26" s="115"/>
      <c r="J26" s="112"/>
      <c r="K26" s="114">
        <f>SUM(K24:K25)</f>
        <v>910</v>
      </c>
      <c r="L26" s="112"/>
      <c r="M26" s="113"/>
      <c r="N26" s="106">
        <f>SUM(N24:N25)</f>
        <v>1739</v>
      </c>
      <c r="O26" s="85"/>
    </row>
    <row r="27" spans="2:15" ht="21.75" customHeight="1">
      <c r="B27" s="181" t="s">
        <v>7</v>
      </c>
      <c r="C27" s="49" t="s">
        <v>51</v>
      </c>
      <c r="D27" s="50"/>
      <c r="E27" s="51">
        <v>1132</v>
      </c>
      <c r="F27" s="52"/>
      <c r="G27" s="53"/>
      <c r="H27" s="54">
        <v>1117</v>
      </c>
      <c r="I27" s="55"/>
      <c r="J27" s="52"/>
      <c r="K27" s="54">
        <v>1313</v>
      </c>
      <c r="L27" s="52"/>
      <c r="M27" s="53"/>
      <c r="N27" s="51">
        <f t="shared" si="0"/>
        <v>2430</v>
      </c>
      <c r="O27" s="55"/>
    </row>
    <row r="28" spans="2:15" ht="21.75" customHeight="1">
      <c r="B28" s="182"/>
      <c r="C28" s="56" t="s">
        <v>52</v>
      </c>
      <c r="D28" s="57"/>
      <c r="E28" s="58">
        <v>292</v>
      </c>
      <c r="F28" s="57"/>
      <c r="G28" s="73"/>
      <c r="H28" s="61">
        <v>309</v>
      </c>
      <c r="I28" s="74"/>
      <c r="J28" s="57"/>
      <c r="K28" s="61">
        <v>338</v>
      </c>
      <c r="L28" s="57"/>
      <c r="M28" s="73"/>
      <c r="N28" s="58">
        <f t="shared" si="0"/>
        <v>647</v>
      </c>
      <c r="O28" s="74"/>
    </row>
    <row r="29" spans="2:15" ht="21.75" customHeight="1">
      <c r="B29" s="183"/>
      <c r="C29" s="110" t="s">
        <v>45</v>
      </c>
      <c r="D29" s="111"/>
      <c r="E29" s="106">
        <f>SUM(E27:E28)</f>
        <v>1424</v>
      </c>
      <c r="F29" s="112"/>
      <c r="G29" s="113"/>
      <c r="H29" s="114">
        <f>SUM(H27:H28)</f>
        <v>1426</v>
      </c>
      <c r="I29" s="115"/>
      <c r="J29" s="112"/>
      <c r="K29" s="114">
        <f>SUM(K27:K28)</f>
        <v>1651</v>
      </c>
      <c r="L29" s="112"/>
      <c r="M29" s="113"/>
      <c r="N29" s="106">
        <f>SUM(N27:N28)</f>
        <v>3077</v>
      </c>
      <c r="O29" s="85"/>
    </row>
    <row r="30" spans="2:15" ht="21.75" customHeight="1">
      <c r="B30" s="181" t="s">
        <v>8</v>
      </c>
      <c r="C30" s="49" t="s">
        <v>53</v>
      </c>
      <c r="D30" s="50"/>
      <c r="E30" s="51">
        <v>463</v>
      </c>
      <c r="F30" s="50"/>
      <c r="G30" s="76"/>
      <c r="H30" s="54">
        <v>478</v>
      </c>
      <c r="I30" s="77"/>
      <c r="J30" s="50"/>
      <c r="K30" s="54">
        <v>597</v>
      </c>
      <c r="L30" s="50"/>
      <c r="M30" s="76"/>
      <c r="N30" s="51">
        <f t="shared" si="0"/>
        <v>1075</v>
      </c>
      <c r="O30" s="55"/>
    </row>
    <row r="31" spans="2:15" ht="21.75" customHeight="1">
      <c r="B31" s="182"/>
      <c r="C31" s="56" t="s">
        <v>54</v>
      </c>
      <c r="D31" s="57"/>
      <c r="E31" s="58">
        <v>320</v>
      </c>
      <c r="F31" s="57"/>
      <c r="G31" s="73"/>
      <c r="H31" s="61">
        <v>364</v>
      </c>
      <c r="I31" s="74"/>
      <c r="J31" s="57"/>
      <c r="K31" s="61">
        <v>418</v>
      </c>
      <c r="L31" s="57"/>
      <c r="M31" s="73"/>
      <c r="N31" s="58">
        <f t="shared" si="0"/>
        <v>782</v>
      </c>
      <c r="O31" s="74"/>
    </row>
    <row r="32" spans="2:15" ht="21.75" customHeight="1">
      <c r="B32" s="183"/>
      <c r="C32" s="110" t="s">
        <v>45</v>
      </c>
      <c r="D32" s="111"/>
      <c r="E32" s="106">
        <f>SUM(E30:E31)</f>
        <v>783</v>
      </c>
      <c r="F32" s="111"/>
      <c r="G32" s="116"/>
      <c r="H32" s="117">
        <f>SUM(H30:H31)</f>
        <v>842</v>
      </c>
      <c r="I32" s="118"/>
      <c r="J32" s="111"/>
      <c r="K32" s="114">
        <f>SUM(K30:K31)</f>
        <v>1015</v>
      </c>
      <c r="L32" s="112"/>
      <c r="M32" s="113"/>
      <c r="N32" s="106">
        <f>SUM(N30:N31)</f>
        <v>1857</v>
      </c>
      <c r="O32" s="85"/>
    </row>
    <row r="33" spans="2:15" ht="21.75" customHeight="1">
      <c r="B33" s="179" t="s">
        <v>9</v>
      </c>
      <c r="C33" s="78" t="s">
        <v>55</v>
      </c>
      <c r="D33" s="79"/>
      <c r="E33" s="71">
        <v>469</v>
      </c>
      <c r="F33" s="79"/>
      <c r="G33" s="80"/>
      <c r="H33" s="81">
        <v>517</v>
      </c>
      <c r="I33" s="86"/>
      <c r="J33" s="79"/>
      <c r="K33" s="81">
        <v>588</v>
      </c>
      <c r="L33" s="79"/>
      <c r="M33" s="80"/>
      <c r="N33" s="71">
        <f t="shared" si="0"/>
        <v>1105</v>
      </c>
      <c r="O33" s="82"/>
    </row>
    <row r="34" spans="2:15" ht="21.75" customHeight="1">
      <c r="B34" s="179"/>
      <c r="C34" s="56" t="s">
        <v>56</v>
      </c>
      <c r="D34" s="57"/>
      <c r="E34" s="58">
        <v>408</v>
      </c>
      <c r="F34" s="57"/>
      <c r="G34" s="73"/>
      <c r="H34" s="61">
        <v>433</v>
      </c>
      <c r="I34" s="74"/>
      <c r="J34" s="57"/>
      <c r="K34" s="61">
        <v>531</v>
      </c>
      <c r="L34" s="57"/>
      <c r="M34" s="73"/>
      <c r="N34" s="58">
        <f t="shared" si="0"/>
        <v>964</v>
      </c>
      <c r="O34" s="62"/>
    </row>
    <row r="35" spans="2:15" ht="21.75" customHeight="1" thickBot="1">
      <c r="B35" s="184"/>
      <c r="C35" s="119" t="s">
        <v>45</v>
      </c>
      <c r="D35" s="120"/>
      <c r="E35" s="121">
        <f>SUM(E33:E34)</f>
        <v>877</v>
      </c>
      <c r="F35" s="120"/>
      <c r="G35" s="122"/>
      <c r="H35" s="123">
        <f>SUM(H33:H34)</f>
        <v>950</v>
      </c>
      <c r="I35" s="124"/>
      <c r="J35" s="125"/>
      <c r="K35" s="123">
        <f>SUM(K33:K34)</f>
        <v>1119</v>
      </c>
      <c r="L35" s="125"/>
      <c r="M35" s="126"/>
      <c r="N35" s="121">
        <f>SUM(N33:N34)</f>
        <v>2069</v>
      </c>
      <c r="O35" s="87"/>
    </row>
    <row r="36" spans="2:15" ht="28.5" customHeight="1" thickTop="1">
      <c r="B36" s="185" t="s">
        <v>81</v>
      </c>
      <c r="C36" s="186"/>
      <c r="D36" s="107"/>
      <c r="E36" s="102">
        <f>E18+E20+E23+E26+E29+E32+E35</f>
        <v>24164</v>
      </c>
      <c r="F36" s="103"/>
      <c r="G36" s="104"/>
      <c r="H36" s="102">
        <f>H18+H20+H23+H26+H29+H32+H35</f>
        <v>24513</v>
      </c>
      <c r="I36" s="105"/>
      <c r="J36" s="103"/>
      <c r="K36" s="102">
        <f>K18+K20+K23+K26+K29+K32+K35</f>
        <v>28852</v>
      </c>
      <c r="L36" s="103"/>
      <c r="M36" s="104"/>
      <c r="N36" s="102">
        <f>N18+N20+N23+N26+N29+N32+N35</f>
        <v>53365</v>
      </c>
      <c r="O36" s="75"/>
    </row>
    <row r="37" spans="2:15" ht="20.25" customHeight="1">
      <c r="B37" s="99" t="s">
        <v>83</v>
      </c>
      <c r="C37" s="99"/>
      <c r="D37" s="99"/>
      <c r="E37" s="99"/>
      <c r="F37" s="99"/>
      <c r="G37" s="99"/>
      <c r="H37" s="99"/>
      <c r="I37" s="88"/>
      <c r="J37" s="88"/>
      <c r="K37" s="88"/>
      <c r="L37" s="88"/>
      <c r="M37" s="88"/>
      <c r="N37" s="88"/>
      <c r="O37" s="43"/>
    </row>
    <row r="38" spans="2:14" ht="20.25" customHeight="1">
      <c r="B38" s="88" t="s">
        <v>84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2:14" ht="19.5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2:14" ht="18.7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2:14" ht="18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2:14" ht="18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2:14" ht="18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2:14" ht="18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4" ht="18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 ht="18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ht="18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2:14" ht="18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:14" ht="18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2:14" ht="18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2:14" ht="18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2:14" ht="18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ht="34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2:14" ht="34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2:14" ht="34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ht="34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2:14" ht="34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2:14" ht="34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2:14" ht="34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2:14" ht="34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2:14" ht="34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2:14" ht="34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2:14" ht="34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2:14" ht="34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ht="34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ht="34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ht="34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2:14" ht="34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ht="34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2:14" ht="34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2:14" ht="34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2:14" ht="34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2:14" ht="34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2:14" ht="34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2:14" ht="34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2:14" ht="34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2:14" ht="34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2:14" ht="34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2:14" ht="34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2:14" ht="34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2:14" ht="34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2:14" ht="34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2:14" ht="34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2:14" ht="34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2:14" ht="34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2:14" ht="34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2:14" ht="34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4" ht="34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14" ht="34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</sheetData>
  <sheetProtection/>
  <mergeCells count="12">
    <mergeCell ref="B1:O1"/>
    <mergeCell ref="K2:O2"/>
    <mergeCell ref="K3:O3"/>
    <mergeCell ref="B4:C4"/>
    <mergeCell ref="B5:B18"/>
    <mergeCell ref="B19:B20"/>
    <mergeCell ref="B21:B23"/>
    <mergeCell ref="B24:B26"/>
    <mergeCell ref="B27:B29"/>
    <mergeCell ref="B30:B32"/>
    <mergeCell ref="B33:B35"/>
    <mergeCell ref="B36:C36"/>
  </mergeCells>
  <printOptions/>
  <pageMargins left="0.7086614173228347" right="0.5118110236220472" top="0.5511811023622047" bottom="0.5511811023622047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O25" sqref="O25"/>
    </sheetView>
  </sheetViews>
  <sheetFormatPr defaultColWidth="9.00390625" defaultRowHeight="13.5"/>
  <cols>
    <col min="1" max="1" width="2.50390625" style="0" customWidth="1"/>
    <col min="2" max="3" width="11.625" style="9" customWidth="1"/>
    <col min="4" max="4" width="11.625" style="0" customWidth="1"/>
    <col min="5" max="7" width="11.625" style="9" customWidth="1"/>
    <col min="8" max="8" width="11.625" style="0" customWidth="1"/>
    <col min="9" max="9" width="3.50390625" style="0" customWidth="1"/>
    <col min="10" max="10" width="13.625" style="0" customWidth="1"/>
    <col min="11" max="12" width="9.375" style="9" customWidth="1"/>
    <col min="13" max="13" width="9.375" style="10" customWidth="1"/>
    <col min="14" max="14" width="8.625" style="0" customWidth="1"/>
  </cols>
  <sheetData>
    <row r="1" spans="1:14" s="5" customFormat="1" ht="21" customHeight="1">
      <c r="A1" s="2"/>
      <c r="B1" s="170" t="s">
        <v>14</v>
      </c>
      <c r="C1" s="170"/>
      <c r="D1" s="170"/>
      <c r="E1" s="170"/>
      <c r="F1" s="170"/>
      <c r="G1" s="170"/>
      <c r="H1" s="170"/>
      <c r="I1" s="11"/>
      <c r="J1" s="2"/>
      <c r="K1" s="12"/>
      <c r="L1" s="12"/>
      <c r="M1" s="13"/>
      <c r="N1" s="2"/>
    </row>
    <row r="2" spans="1:14" s="5" customFormat="1" ht="11.25" customHeight="1">
      <c r="A2" s="2"/>
      <c r="B2" s="171"/>
      <c r="C2" s="171"/>
      <c r="D2" s="171"/>
      <c r="E2" s="171"/>
      <c r="F2" s="171"/>
      <c r="G2" s="171"/>
      <c r="H2" s="171"/>
      <c r="I2" s="14"/>
      <c r="J2" s="2"/>
      <c r="K2" s="12"/>
      <c r="L2" s="12"/>
      <c r="M2" s="13"/>
      <c r="N2" s="2"/>
    </row>
    <row r="3" spans="1:14" s="5" customFormat="1" ht="22.5" customHeight="1">
      <c r="A3" s="15"/>
      <c r="B3" s="171" t="s">
        <v>13</v>
      </c>
      <c r="C3" s="171"/>
      <c r="D3" s="171"/>
      <c r="E3" s="171"/>
      <c r="F3" s="171"/>
      <c r="G3" s="171"/>
      <c r="H3" s="171"/>
      <c r="I3" s="14"/>
      <c r="J3" s="92" t="s">
        <v>15</v>
      </c>
      <c r="K3" s="93" t="s">
        <v>16</v>
      </c>
      <c r="L3" s="93" t="s">
        <v>17</v>
      </c>
      <c r="M3" s="94" t="s">
        <v>18</v>
      </c>
      <c r="N3" s="2"/>
    </row>
    <row r="4" spans="1:14" s="5" customFormat="1" ht="22.5" customHeight="1">
      <c r="A4" s="16"/>
      <c r="B4" s="171" t="s">
        <v>90</v>
      </c>
      <c r="C4" s="171"/>
      <c r="D4" s="171"/>
      <c r="E4" s="171"/>
      <c r="F4" s="171"/>
      <c r="G4" s="171"/>
      <c r="H4" s="171"/>
      <c r="I4" s="16"/>
      <c r="J4" s="92" t="s">
        <v>65</v>
      </c>
      <c r="K4" s="95">
        <v>0</v>
      </c>
      <c r="L4" s="95">
        <v>1</v>
      </c>
      <c r="M4" s="96">
        <f>SUM(K4+L4)</f>
        <v>1</v>
      </c>
      <c r="N4" s="2"/>
    </row>
    <row r="5" spans="1:14" s="5" customFormat="1" ht="22.5" customHeight="1">
      <c r="A5" s="16"/>
      <c r="B5" s="17"/>
      <c r="C5" s="166" t="s">
        <v>19</v>
      </c>
      <c r="D5" s="166"/>
      <c r="E5" s="172" t="s">
        <v>20</v>
      </c>
      <c r="F5" s="172"/>
      <c r="G5" s="166" t="s">
        <v>21</v>
      </c>
      <c r="H5" s="166"/>
      <c r="I5" s="18"/>
      <c r="J5" s="98" t="s">
        <v>22</v>
      </c>
      <c r="K5" s="95">
        <v>7</v>
      </c>
      <c r="L5" s="95">
        <v>40</v>
      </c>
      <c r="M5" s="96">
        <f aca="true" t="shared" si="0" ref="M5:M21">SUM(K5+L5)</f>
        <v>47</v>
      </c>
      <c r="N5" s="2"/>
    </row>
    <row r="6" spans="1:14" s="5" customFormat="1" ht="22.5" customHeight="1">
      <c r="A6" s="16"/>
      <c r="B6" s="19" t="s">
        <v>23</v>
      </c>
      <c r="C6" s="167" t="s">
        <v>24</v>
      </c>
      <c r="D6" s="167"/>
      <c r="E6" s="168" t="s">
        <v>25</v>
      </c>
      <c r="F6" s="168"/>
      <c r="G6" s="167" t="s">
        <v>26</v>
      </c>
      <c r="H6" s="167"/>
      <c r="I6" s="18"/>
      <c r="J6" s="98" t="s">
        <v>60</v>
      </c>
      <c r="K6" s="95">
        <v>34</v>
      </c>
      <c r="L6" s="95">
        <v>195</v>
      </c>
      <c r="M6" s="96">
        <f t="shared" si="0"/>
        <v>229</v>
      </c>
      <c r="N6" s="2"/>
    </row>
    <row r="7" spans="1:14" s="5" customFormat="1" ht="22.5" customHeight="1">
      <c r="A7" s="16"/>
      <c r="B7" s="20"/>
      <c r="C7" s="21" t="s">
        <v>57</v>
      </c>
      <c r="D7" s="22" t="s">
        <v>58</v>
      </c>
      <c r="E7" s="21" t="s">
        <v>57</v>
      </c>
      <c r="F7" s="22" t="s">
        <v>58</v>
      </c>
      <c r="G7" s="21" t="s">
        <v>57</v>
      </c>
      <c r="H7" s="22" t="s">
        <v>58</v>
      </c>
      <c r="I7" s="23"/>
      <c r="J7" s="98" t="s">
        <v>61</v>
      </c>
      <c r="K7" s="95">
        <v>205</v>
      </c>
      <c r="L7" s="95">
        <v>680</v>
      </c>
      <c r="M7" s="96">
        <f t="shared" si="0"/>
        <v>885</v>
      </c>
      <c r="N7" s="2"/>
    </row>
    <row r="8" spans="1:14" s="5" customFormat="1" ht="22.5" customHeight="1">
      <c r="A8" s="16"/>
      <c r="B8" s="24" t="s">
        <v>27</v>
      </c>
      <c r="C8" s="25"/>
      <c r="D8" s="26"/>
      <c r="E8" s="25"/>
      <c r="F8" s="25"/>
      <c r="G8" s="25"/>
      <c r="H8" s="26"/>
      <c r="I8" s="27"/>
      <c r="J8" s="98" t="s">
        <v>62</v>
      </c>
      <c r="K8" s="95">
        <v>613</v>
      </c>
      <c r="L8" s="95">
        <v>1457</v>
      </c>
      <c r="M8" s="96">
        <f t="shared" si="0"/>
        <v>2070</v>
      </c>
      <c r="N8" s="2"/>
    </row>
    <row r="9" spans="1:14" s="5" customFormat="1" ht="22.5" customHeight="1">
      <c r="A9" s="16"/>
      <c r="B9" s="28">
        <f>C9+E9+G9</f>
        <v>24513</v>
      </c>
      <c r="C9" s="29">
        <v>2781</v>
      </c>
      <c r="D9" s="89">
        <f>SUM(C9/B9)</f>
        <v>0.11345000611920206</v>
      </c>
      <c r="E9" s="29">
        <v>14383</v>
      </c>
      <c r="F9" s="89">
        <f>SUM(E9/B9)</f>
        <v>0.586749887814629</v>
      </c>
      <c r="G9" s="29">
        <v>7349</v>
      </c>
      <c r="H9" s="89">
        <f>SUM(G9/B9)</f>
        <v>0.29980010606616897</v>
      </c>
      <c r="I9" s="27"/>
      <c r="J9" s="98" t="s">
        <v>63</v>
      </c>
      <c r="K9" s="95">
        <v>1288</v>
      </c>
      <c r="L9" s="95">
        <v>2117</v>
      </c>
      <c r="M9" s="96">
        <f t="shared" si="0"/>
        <v>3405</v>
      </c>
      <c r="N9" s="2"/>
    </row>
    <row r="10" spans="1:14" s="5" customFormat="1" ht="22.5" customHeight="1">
      <c r="A10" s="16"/>
      <c r="B10" s="30"/>
      <c r="C10" s="31"/>
      <c r="D10" s="32"/>
      <c r="E10" s="32"/>
      <c r="F10" s="32"/>
      <c r="G10" s="32"/>
      <c r="H10" s="32"/>
      <c r="I10" s="33"/>
      <c r="J10" s="98" t="s">
        <v>64</v>
      </c>
      <c r="K10" s="95">
        <v>1680</v>
      </c>
      <c r="L10" s="95">
        <v>2411</v>
      </c>
      <c r="M10" s="96">
        <f t="shared" si="0"/>
        <v>4091</v>
      </c>
      <c r="N10" s="2"/>
    </row>
    <row r="11" spans="1:14" s="5" customFormat="1" ht="22.5" customHeight="1">
      <c r="A11" s="16"/>
      <c r="B11" s="28" t="s">
        <v>28</v>
      </c>
      <c r="C11" s="34"/>
      <c r="D11" s="27"/>
      <c r="E11" s="34"/>
      <c r="F11" s="34"/>
      <c r="G11" s="35"/>
      <c r="H11" s="27"/>
      <c r="I11" s="27"/>
      <c r="J11" s="98" t="s">
        <v>66</v>
      </c>
      <c r="K11" s="95">
        <v>1738</v>
      </c>
      <c r="L11" s="95">
        <v>2317</v>
      </c>
      <c r="M11" s="96">
        <f t="shared" si="0"/>
        <v>4055</v>
      </c>
      <c r="N11" s="2"/>
    </row>
    <row r="12" spans="1:14" s="5" customFormat="1" ht="22.5" customHeight="1">
      <c r="A12" s="16"/>
      <c r="B12" s="28">
        <f>C12+E12+G12</f>
        <v>28852</v>
      </c>
      <c r="C12" s="29">
        <v>2670</v>
      </c>
      <c r="D12" s="89">
        <f>SUM(C12/B12)</f>
        <v>0.09254124497435186</v>
      </c>
      <c r="E12" s="29">
        <v>14706</v>
      </c>
      <c r="F12" s="89">
        <f>SUM(E12/B12)</f>
        <v>0.5097046998474976</v>
      </c>
      <c r="G12" s="36">
        <v>11476</v>
      </c>
      <c r="H12" s="89">
        <f>SUM(G12/B12)</f>
        <v>0.39775405517815055</v>
      </c>
      <c r="I12" s="27"/>
      <c r="J12" s="98" t="s">
        <v>67</v>
      </c>
      <c r="K12" s="95">
        <v>1784</v>
      </c>
      <c r="L12" s="95">
        <v>2258</v>
      </c>
      <c r="M12" s="96">
        <f t="shared" si="0"/>
        <v>4042</v>
      </c>
      <c r="N12" s="2"/>
    </row>
    <row r="13" spans="1:14" s="5" customFormat="1" ht="22.5" customHeight="1">
      <c r="A13" s="16"/>
      <c r="B13" s="30"/>
      <c r="C13" s="31"/>
      <c r="D13" s="32"/>
      <c r="E13" s="32"/>
      <c r="F13" s="32"/>
      <c r="G13" s="32"/>
      <c r="H13" s="32"/>
      <c r="I13" s="33"/>
      <c r="J13" s="98" t="s">
        <v>68</v>
      </c>
      <c r="K13" s="95">
        <v>2693</v>
      </c>
      <c r="L13" s="95">
        <v>2764</v>
      </c>
      <c r="M13" s="96">
        <f t="shared" si="0"/>
        <v>5457</v>
      </c>
      <c r="N13" s="2"/>
    </row>
    <row r="14" spans="1:14" s="5" customFormat="1" ht="22.5" customHeight="1">
      <c r="A14" s="16"/>
      <c r="B14" s="24" t="s">
        <v>29</v>
      </c>
      <c r="C14" s="25"/>
      <c r="D14" s="26"/>
      <c r="E14" s="25"/>
      <c r="F14" s="25"/>
      <c r="G14" s="25"/>
      <c r="H14" s="26"/>
      <c r="I14" s="27"/>
      <c r="J14" s="98" t="s">
        <v>69</v>
      </c>
      <c r="K14" s="95">
        <v>2040</v>
      </c>
      <c r="L14" s="95">
        <v>2077</v>
      </c>
      <c r="M14" s="96">
        <f t="shared" si="0"/>
        <v>4117</v>
      </c>
      <c r="N14" s="2"/>
    </row>
    <row r="15" spans="1:14" s="5" customFormat="1" ht="22.5" customHeight="1">
      <c r="A15" s="16"/>
      <c r="B15" s="37">
        <f>C15+E15+G15</f>
        <v>53365</v>
      </c>
      <c r="C15" s="29">
        <f>SUM(C9:C13)</f>
        <v>5451</v>
      </c>
      <c r="D15" s="90">
        <f>SUM(C15/B15)</f>
        <v>0.10214560104937694</v>
      </c>
      <c r="E15" s="38">
        <f>SUM(E9:E13)</f>
        <v>29089</v>
      </c>
      <c r="F15" s="90">
        <f>SUM(E15/B15)</f>
        <v>0.545095099784503</v>
      </c>
      <c r="G15" s="38">
        <f>SUM(G9:G13)</f>
        <v>18825</v>
      </c>
      <c r="H15" s="90">
        <f>SUM(G15/B15)</f>
        <v>0.35275929916612014</v>
      </c>
      <c r="I15" s="33"/>
      <c r="J15" s="98" t="s">
        <v>70</v>
      </c>
      <c r="K15" s="95">
        <v>1517</v>
      </c>
      <c r="L15" s="95">
        <v>1610</v>
      </c>
      <c r="M15" s="96">
        <f t="shared" si="0"/>
        <v>3127</v>
      </c>
      <c r="N15" s="2"/>
    </row>
    <row r="16" spans="1:14" s="5" customFormat="1" ht="22.5" customHeight="1">
      <c r="A16" s="2"/>
      <c r="B16" s="39"/>
      <c r="C16" s="40"/>
      <c r="D16" s="41"/>
      <c r="E16" s="40"/>
      <c r="F16" s="40"/>
      <c r="G16" s="40"/>
      <c r="H16" s="41"/>
      <c r="I16" s="42"/>
      <c r="J16" s="98" t="s">
        <v>71</v>
      </c>
      <c r="K16" s="95">
        <v>1276</v>
      </c>
      <c r="L16" s="95">
        <v>1393</v>
      </c>
      <c r="M16" s="96">
        <f t="shared" si="0"/>
        <v>2669</v>
      </c>
      <c r="N16" s="2"/>
    </row>
    <row r="17" spans="1:14" ht="22.5" customHeight="1">
      <c r="A17" s="6"/>
      <c r="B17" s="91" t="s">
        <v>59</v>
      </c>
      <c r="C17" s="7"/>
      <c r="D17" s="6"/>
      <c r="E17" s="7"/>
      <c r="F17" s="7"/>
      <c r="G17" s="7"/>
      <c r="H17" s="6"/>
      <c r="I17" s="6"/>
      <c r="J17" s="98" t="s">
        <v>72</v>
      </c>
      <c r="K17" s="95">
        <v>1309</v>
      </c>
      <c r="L17" s="95">
        <v>1324</v>
      </c>
      <c r="M17" s="96">
        <f t="shared" si="0"/>
        <v>2633</v>
      </c>
      <c r="N17" s="6"/>
    </row>
    <row r="18" spans="1:14" ht="22.5" customHeight="1">
      <c r="A18" s="6"/>
      <c r="B18" s="7"/>
      <c r="C18" s="7"/>
      <c r="D18" s="6"/>
      <c r="E18" s="7"/>
      <c r="F18" s="7"/>
      <c r="G18" s="169"/>
      <c r="H18" s="169"/>
      <c r="I18" s="6"/>
      <c r="J18" s="98" t="s">
        <v>73</v>
      </c>
      <c r="K18" s="95">
        <v>1487</v>
      </c>
      <c r="L18" s="95">
        <v>1444</v>
      </c>
      <c r="M18" s="96">
        <f t="shared" si="0"/>
        <v>2931</v>
      </c>
      <c r="N18" s="6"/>
    </row>
    <row r="19" spans="1:14" ht="22.5" customHeight="1">
      <c r="A19" s="6"/>
      <c r="B19" s="7"/>
      <c r="C19" s="7"/>
      <c r="D19" s="6"/>
      <c r="E19" s="7"/>
      <c r="F19" s="7"/>
      <c r="G19" s="7"/>
      <c r="H19" s="6"/>
      <c r="I19" s="6"/>
      <c r="J19" s="98" t="s">
        <v>74</v>
      </c>
      <c r="K19" s="95">
        <v>1118</v>
      </c>
      <c r="L19" s="95">
        <v>1112</v>
      </c>
      <c r="M19" s="96">
        <f t="shared" si="0"/>
        <v>2230</v>
      </c>
      <c r="N19" s="6"/>
    </row>
    <row r="20" spans="1:14" ht="22.5" customHeight="1">
      <c r="A20" s="6"/>
      <c r="B20" s="7"/>
      <c r="C20" s="7"/>
      <c r="D20" s="6"/>
      <c r="E20" s="7"/>
      <c r="F20" s="7"/>
      <c r="G20" s="7"/>
      <c r="H20" s="6"/>
      <c r="I20" s="6"/>
      <c r="J20" s="98" t="s">
        <v>75</v>
      </c>
      <c r="K20" s="95">
        <v>957</v>
      </c>
      <c r="L20" s="95">
        <v>959</v>
      </c>
      <c r="M20" s="96">
        <f t="shared" si="0"/>
        <v>1916</v>
      </c>
      <c r="N20" s="6"/>
    </row>
    <row r="21" spans="1:14" ht="22.5" customHeight="1">
      <c r="A21" s="6"/>
      <c r="B21" s="7"/>
      <c r="C21" s="7"/>
      <c r="D21" s="6"/>
      <c r="E21" s="7"/>
      <c r="F21" s="7"/>
      <c r="G21" s="7"/>
      <c r="H21" s="6"/>
      <c r="I21" s="6"/>
      <c r="J21" s="98" t="s">
        <v>76</v>
      </c>
      <c r="K21" s="95">
        <v>867</v>
      </c>
      <c r="L21" s="95">
        <v>876</v>
      </c>
      <c r="M21" s="96">
        <f t="shared" si="0"/>
        <v>1743</v>
      </c>
      <c r="N21" s="6"/>
    </row>
    <row r="22" spans="1:14" ht="22.5" customHeight="1">
      <c r="A22" s="6"/>
      <c r="B22" s="7"/>
      <c r="C22" s="7"/>
      <c r="D22" s="6"/>
      <c r="E22" s="7"/>
      <c r="F22" s="7"/>
      <c r="G22" s="7"/>
      <c r="H22" s="6"/>
      <c r="I22" s="6"/>
      <c r="J22" s="98" t="s">
        <v>77</v>
      </c>
      <c r="K22" s="95">
        <v>1119</v>
      </c>
      <c r="L22" s="95">
        <v>1147</v>
      </c>
      <c r="M22" s="96">
        <f>SUM(K22:L22)</f>
        <v>2266</v>
      </c>
      <c r="N22" s="6"/>
    </row>
    <row r="23" spans="1:14" ht="22.5" customHeight="1">
      <c r="A23" s="6"/>
      <c r="B23" s="7"/>
      <c r="C23" s="7"/>
      <c r="D23" s="6"/>
      <c r="E23" s="7"/>
      <c r="F23" s="7"/>
      <c r="G23" s="7"/>
      <c r="H23" s="6"/>
      <c r="I23" s="6"/>
      <c r="J23" s="98" t="s">
        <v>78</v>
      </c>
      <c r="K23" s="95">
        <v>1059</v>
      </c>
      <c r="L23" s="95">
        <v>1028</v>
      </c>
      <c r="M23" s="96">
        <f>SUM(K23:L23)</f>
        <v>2087</v>
      </c>
      <c r="N23" s="6"/>
    </row>
    <row r="24" spans="1:14" ht="22.5" customHeight="1">
      <c r="A24" s="6"/>
      <c r="B24" s="7"/>
      <c r="C24" s="7"/>
      <c r="D24" s="6"/>
      <c r="E24" s="7"/>
      <c r="F24" s="7"/>
      <c r="G24" s="7"/>
      <c r="H24" s="6"/>
      <c r="I24" s="6"/>
      <c r="J24" s="98" t="s">
        <v>79</v>
      </c>
      <c r="K24" s="95">
        <v>927</v>
      </c>
      <c r="L24" s="95">
        <v>866</v>
      </c>
      <c r="M24" s="96">
        <f>SUM(K24+L24)</f>
        <v>1793</v>
      </c>
      <c r="N24" s="6"/>
    </row>
    <row r="25" spans="1:14" ht="22.5" customHeight="1">
      <c r="A25" s="6"/>
      <c r="B25" s="7"/>
      <c r="C25" s="7"/>
      <c r="D25" s="6"/>
      <c r="E25" s="7"/>
      <c r="F25" s="7"/>
      <c r="G25" s="7"/>
      <c r="H25" s="6"/>
      <c r="I25" s="6"/>
      <c r="J25" s="98" t="s">
        <v>80</v>
      </c>
      <c r="K25" s="95">
        <v>795</v>
      </c>
      <c r="L25" s="95">
        <v>776</v>
      </c>
      <c r="M25" s="96">
        <f>SUM(K25+L25)</f>
        <v>1571</v>
      </c>
      <c r="N25" s="6"/>
    </row>
    <row r="26" spans="1:14" ht="25.5" customHeight="1">
      <c r="A26" s="6"/>
      <c r="B26" s="7"/>
      <c r="C26" s="7"/>
      <c r="D26" s="6"/>
      <c r="E26" s="7"/>
      <c r="F26" s="7"/>
      <c r="G26" s="7"/>
      <c r="H26" s="6"/>
      <c r="I26" s="6"/>
      <c r="J26" s="92" t="s">
        <v>30</v>
      </c>
      <c r="K26" s="97">
        <f>SUM(K4:K25)</f>
        <v>24513</v>
      </c>
      <c r="L26" s="97">
        <f>SUM(L4:L25)</f>
        <v>28852</v>
      </c>
      <c r="M26" s="97">
        <f>SUM(M4:M25)</f>
        <v>53365</v>
      </c>
      <c r="N26" s="6"/>
    </row>
    <row r="27" spans="1:14" ht="5.25" customHeight="1">
      <c r="A27" s="6"/>
      <c r="B27" s="7"/>
      <c r="C27" s="7"/>
      <c r="D27" s="6"/>
      <c r="E27" s="7"/>
      <c r="F27" s="7"/>
      <c r="G27" s="7"/>
      <c r="H27" s="6"/>
      <c r="I27" s="6"/>
      <c r="J27" s="6"/>
      <c r="K27" s="7"/>
      <c r="L27" s="7"/>
      <c r="M27" s="8"/>
      <c r="N27" s="6"/>
    </row>
    <row r="28" spans="1:14" ht="6" customHeight="1">
      <c r="A28" s="6"/>
      <c r="B28" s="7"/>
      <c r="C28" s="7"/>
      <c r="D28" s="6"/>
      <c r="E28" s="7"/>
      <c r="F28" s="7"/>
      <c r="G28" s="7"/>
      <c r="H28" s="6"/>
      <c r="I28" s="6"/>
      <c r="J28" s="6"/>
      <c r="K28" s="7"/>
      <c r="L28" s="7"/>
      <c r="M28" s="8"/>
      <c r="N28" s="6"/>
    </row>
  </sheetData>
  <sheetProtection/>
  <mergeCells count="11">
    <mergeCell ref="B1:H1"/>
    <mergeCell ref="B2:H2"/>
    <mergeCell ref="B3:H3"/>
    <mergeCell ref="B4:H4"/>
    <mergeCell ref="C5:D5"/>
    <mergeCell ref="E5:F5"/>
    <mergeCell ref="G5:H5"/>
    <mergeCell ref="C6:D6"/>
    <mergeCell ref="E6:F6"/>
    <mergeCell ref="G6:H6"/>
    <mergeCell ref="G18:H18"/>
  </mergeCells>
  <printOptions/>
  <pageMargins left="0.61" right="0.55" top="0.51" bottom="0.2" header="0.31" footer="0.3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89"/>
  <sheetViews>
    <sheetView tabSelected="1" zoomScalePageLayoutView="0" workbookViewId="0" topLeftCell="A1">
      <selection activeCell="B1" sqref="B1:T1"/>
    </sheetView>
  </sheetViews>
  <sheetFormatPr defaultColWidth="8.25390625" defaultRowHeight="34.5" customHeight="1"/>
  <cols>
    <col min="1" max="1" width="2.75390625" style="2" customWidth="1"/>
    <col min="2" max="2" width="7.625" style="2" customWidth="1"/>
    <col min="3" max="3" width="12.00390625" style="2" customWidth="1"/>
    <col min="4" max="4" width="9.125" style="2" customWidth="1"/>
    <col min="5" max="5" width="1.625" style="2" customWidth="1"/>
    <col min="6" max="6" width="5.125" style="2" customWidth="1"/>
    <col min="7" max="7" width="1.625" style="2" customWidth="1"/>
    <col min="8" max="8" width="9.125" style="2" customWidth="1"/>
    <col min="9" max="9" width="1.625" style="2" customWidth="1"/>
    <col min="10" max="10" width="5.125" style="2" customWidth="1"/>
    <col min="11" max="11" width="1.625" style="2" customWidth="1"/>
    <col min="12" max="12" width="9.125" style="2" customWidth="1"/>
    <col min="13" max="13" width="1.625" style="2" customWidth="1"/>
    <col min="14" max="14" width="5.125" style="2" customWidth="1"/>
    <col min="15" max="16" width="1.625" style="2" customWidth="1"/>
    <col min="17" max="17" width="9.125" style="2" customWidth="1"/>
    <col min="18" max="18" width="1.625" style="2" customWidth="1"/>
    <col min="19" max="19" width="5.125" style="2" customWidth="1"/>
    <col min="20" max="20" width="1.625" style="2" customWidth="1"/>
    <col min="21" max="16384" width="8.25390625" style="2" customWidth="1"/>
  </cols>
  <sheetData>
    <row r="1" spans="2:21" ht="30" customHeight="1">
      <c r="B1" s="173" t="s">
        <v>127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"/>
    </row>
    <row r="2" spans="2:21" ht="17.25" customHeight="1">
      <c r="B2" s="4"/>
      <c r="C2" s="4"/>
      <c r="D2" s="4"/>
      <c r="E2" s="4"/>
      <c r="F2" s="4"/>
      <c r="G2" s="4"/>
      <c r="H2" s="4"/>
      <c r="I2" s="4"/>
      <c r="J2" s="163"/>
      <c r="K2" s="163"/>
      <c r="L2" s="163"/>
      <c r="M2" s="189" t="s">
        <v>107</v>
      </c>
      <c r="N2" s="189"/>
      <c r="O2" s="189"/>
      <c r="P2" s="189"/>
      <c r="Q2" s="189"/>
      <c r="R2" s="189"/>
      <c r="S2" s="189"/>
      <c r="T2" s="163"/>
      <c r="U2" s="1"/>
    </row>
    <row r="3" spans="2:20" ht="17.25" customHeight="1">
      <c r="B3" s="43"/>
      <c r="C3" s="43"/>
      <c r="D3" s="43"/>
      <c r="E3" s="43"/>
      <c r="F3" s="43"/>
      <c r="G3" s="43"/>
      <c r="H3" s="43"/>
      <c r="I3" s="43"/>
      <c r="J3" s="188" t="s">
        <v>106</v>
      </c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2:20" ht="21.75" customHeight="1">
      <c r="B4" s="176" t="s">
        <v>82</v>
      </c>
      <c r="C4" s="177"/>
      <c r="D4" s="176" t="s">
        <v>10</v>
      </c>
      <c r="E4" s="190"/>
      <c r="F4" s="190"/>
      <c r="G4" s="190"/>
      <c r="H4" s="176" t="s">
        <v>0</v>
      </c>
      <c r="I4" s="190"/>
      <c r="J4" s="190"/>
      <c r="K4" s="177"/>
      <c r="L4" s="176" t="s">
        <v>1</v>
      </c>
      <c r="M4" s="190"/>
      <c r="N4" s="190"/>
      <c r="O4" s="190"/>
      <c r="P4" s="176" t="s">
        <v>2</v>
      </c>
      <c r="Q4" s="190"/>
      <c r="R4" s="190"/>
      <c r="S4" s="190"/>
      <c r="T4" s="177"/>
    </row>
    <row r="5" spans="2:20" ht="21.75" customHeight="1">
      <c r="B5" s="178" t="s">
        <v>92</v>
      </c>
      <c r="C5" s="49" t="s">
        <v>31</v>
      </c>
      <c r="D5" s="51">
        <v>7571</v>
      </c>
      <c r="E5" s="66" t="s">
        <v>34</v>
      </c>
      <c r="F5" s="81">
        <v>66</v>
      </c>
      <c r="G5" s="129" t="s">
        <v>35</v>
      </c>
      <c r="H5" s="81">
        <v>7073</v>
      </c>
      <c r="I5" s="128" t="s">
        <v>34</v>
      </c>
      <c r="J5" s="81">
        <v>34</v>
      </c>
      <c r="K5" s="129" t="s">
        <v>35</v>
      </c>
      <c r="L5" s="146">
        <v>8735</v>
      </c>
      <c r="M5" s="143" t="s">
        <v>34</v>
      </c>
      <c r="N5" s="81">
        <v>74</v>
      </c>
      <c r="O5" s="129" t="s">
        <v>35</v>
      </c>
      <c r="P5" s="128"/>
      <c r="Q5" s="51">
        <f aca="true" t="shared" si="0" ref="Q5:Q17">H5+L5</f>
        <v>15808</v>
      </c>
      <c r="R5" s="143" t="s">
        <v>34</v>
      </c>
      <c r="S5" s="71">
        <f>J5+N5</f>
        <v>108</v>
      </c>
      <c r="T5" s="129" t="s">
        <v>35</v>
      </c>
    </row>
    <row r="6" spans="2:20" ht="21.75" customHeight="1">
      <c r="B6" s="179"/>
      <c r="C6" s="56" t="s">
        <v>32</v>
      </c>
      <c r="D6" s="58">
        <v>5499</v>
      </c>
      <c r="E6" s="66" t="s">
        <v>34</v>
      </c>
      <c r="F6" s="61">
        <v>60</v>
      </c>
      <c r="G6" s="65" t="s">
        <v>35</v>
      </c>
      <c r="H6" s="61">
        <v>5653</v>
      </c>
      <c r="I6" s="66" t="s">
        <v>34</v>
      </c>
      <c r="J6" s="61">
        <v>29</v>
      </c>
      <c r="K6" s="65" t="s">
        <v>35</v>
      </c>
      <c r="L6" s="147">
        <v>6496</v>
      </c>
      <c r="M6" s="63" t="s">
        <v>34</v>
      </c>
      <c r="N6" s="61">
        <v>63</v>
      </c>
      <c r="O6" s="65" t="s">
        <v>35</v>
      </c>
      <c r="P6" s="66"/>
      <c r="Q6" s="58">
        <f t="shared" si="0"/>
        <v>12149</v>
      </c>
      <c r="R6" s="63" t="s">
        <v>34</v>
      </c>
      <c r="S6" s="71">
        <f aca="true" t="shared" si="1" ref="S6:S36">J6+N6</f>
        <v>92</v>
      </c>
      <c r="T6" s="65" t="s">
        <v>35</v>
      </c>
    </row>
    <row r="7" spans="2:20" ht="21.75" customHeight="1">
      <c r="B7" s="179"/>
      <c r="C7" s="152" t="s">
        <v>103</v>
      </c>
      <c r="D7" s="58">
        <v>1004</v>
      </c>
      <c r="E7" s="66" t="s">
        <v>34</v>
      </c>
      <c r="F7" s="61">
        <v>11</v>
      </c>
      <c r="G7" s="65" t="s">
        <v>35</v>
      </c>
      <c r="H7" s="61">
        <v>1000</v>
      </c>
      <c r="I7" s="66" t="s">
        <v>34</v>
      </c>
      <c r="J7" s="61">
        <v>11</v>
      </c>
      <c r="K7" s="65" t="s">
        <v>35</v>
      </c>
      <c r="L7" s="147">
        <v>1118</v>
      </c>
      <c r="M7" s="63" t="s">
        <v>34</v>
      </c>
      <c r="N7" s="61">
        <v>2</v>
      </c>
      <c r="O7" s="65" t="s">
        <v>35</v>
      </c>
      <c r="P7" s="66"/>
      <c r="Q7" s="58">
        <f t="shared" si="0"/>
        <v>2118</v>
      </c>
      <c r="R7" s="63" t="s">
        <v>34</v>
      </c>
      <c r="S7" s="71">
        <f t="shared" si="1"/>
        <v>13</v>
      </c>
      <c r="T7" s="65" t="s">
        <v>35</v>
      </c>
    </row>
    <row r="8" spans="2:20" ht="21.75" customHeight="1">
      <c r="B8" s="179"/>
      <c r="C8" s="152" t="s">
        <v>104</v>
      </c>
      <c r="D8" s="58">
        <v>666</v>
      </c>
      <c r="E8" s="66" t="s">
        <v>34</v>
      </c>
      <c r="F8" s="157">
        <v>9</v>
      </c>
      <c r="G8" s="65" t="s">
        <v>35</v>
      </c>
      <c r="H8" s="70">
        <v>776</v>
      </c>
      <c r="I8" s="66" t="s">
        <v>34</v>
      </c>
      <c r="J8" s="70">
        <v>0</v>
      </c>
      <c r="K8" s="65" t="s">
        <v>35</v>
      </c>
      <c r="L8" s="147">
        <v>880</v>
      </c>
      <c r="M8" s="63" t="s">
        <v>34</v>
      </c>
      <c r="N8" s="61">
        <v>10</v>
      </c>
      <c r="O8" s="65" t="s">
        <v>35</v>
      </c>
      <c r="P8" s="66"/>
      <c r="Q8" s="58">
        <f t="shared" si="0"/>
        <v>1656</v>
      </c>
      <c r="R8" s="63" t="s">
        <v>34</v>
      </c>
      <c r="S8" s="71">
        <f t="shared" si="1"/>
        <v>10</v>
      </c>
      <c r="T8" s="65" t="s">
        <v>35</v>
      </c>
    </row>
    <row r="9" spans="2:20" ht="21.75" customHeight="1">
      <c r="B9" s="179"/>
      <c r="C9" s="56" t="s">
        <v>37</v>
      </c>
      <c r="D9" s="71">
        <v>1701</v>
      </c>
      <c r="E9" s="66" t="s">
        <v>34</v>
      </c>
      <c r="F9" s="61">
        <v>12</v>
      </c>
      <c r="G9" s="65" t="s">
        <v>35</v>
      </c>
      <c r="H9" s="61">
        <v>1886</v>
      </c>
      <c r="I9" s="66" t="s">
        <v>34</v>
      </c>
      <c r="J9" s="61">
        <v>8</v>
      </c>
      <c r="K9" s="65" t="s">
        <v>35</v>
      </c>
      <c r="L9" s="147">
        <v>2216</v>
      </c>
      <c r="M9" s="63" t="s">
        <v>34</v>
      </c>
      <c r="N9" s="61">
        <v>10</v>
      </c>
      <c r="O9" s="65" t="s">
        <v>35</v>
      </c>
      <c r="P9" s="66"/>
      <c r="Q9" s="58">
        <f t="shared" si="0"/>
        <v>4102</v>
      </c>
      <c r="R9" s="63" t="s">
        <v>34</v>
      </c>
      <c r="S9" s="71">
        <f t="shared" si="1"/>
        <v>18</v>
      </c>
      <c r="T9" s="65" t="s">
        <v>35</v>
      </c>
    </row>
    <row r="10" spans="2:20" ht="21.75" customHeight="1">
      <c r="B10" s="179"/>
      <c r="C10" s="56" t="s">
        <v>38</v>
      </c>
      <c r="D10" s="58">
        <v>1395</v>
      </c>
      <c r="E10" s="66" t="s">
        <v>34</v>
      </c>
      <c r="F10" s="61">
        <v>1</v>
      </c>
      <c r="G10" s="65" t="s">
        <v>35</v>
      </c>
      <c r="H10" s="61">
        <v>1445</v>
      </c>
      <c r="I10" s="66" t="s">
        <v>34</v>
      </c>
      <c r="J10" s="61">
        <v>0</v>
      </c>
      <c r="K10" s="65" t="s">
        <v>35</v>
      </c>
      <c r="L10" s="147">
        <v>1700</v>
      </c>
      <c r="M10" s="63" t="s">
        <v>34</v>
      </c>
      <c r="N10" s="61">
        <v>10</v>
      </c>
      <c r="O10" s="65" t="s">
        <v>35</v>
      </c>
      <c r="P10" s="66"/>
      <c r="Q10" s="58">
        <f t="shared" si="0"/>
        <v>3145</v>
      </c>
      <c r="R10" s="63" t="s">
        <v>34</v>
      </c>
      <c r="S10" s="71">
        <f t="shared" si="1"/>
        <v>10</v>
      </c>
      <c r="T10" s="65" t="s">
        <v>35</v>
      </c>
    </row>
    <row r="11" spans="2:20" ht="21.75" customHeight="1">
      <c r="B11" s="179"/>
      <c r="C11" s="152" t="s">
        <v>105</v>
      </c>
      <c r="D11" s="58">
        <v>66</v>
      </c>
      <c r="E11" s="66" t="s">
        <v>34</v>
      </c>
      <c r="F11" s="157">
        <v>0</v>
      </c>
      <c r="G11" s="65" t="s">
        <v>35</v>
      </c>
      <c r="H11" s="70">
        <v>63</v>
      </c>
      <c r="I11" s="66" t="s">
        <v>34</v>
      </c>
      <c r="J11" s="70">
        <v>0</v>
      </c>
      <c r="K11" s="65" t="s">
        <v>35</v>
      </c>
      <c r="L11" s="148">
        <v>87</v>
      </c>
      <c r="M11" s="63" t="s">
        <v>34</v>
      </c>
      <c r="N11" s="70">
        <v>0</v>
      </c>
      <c r="O11" s="65" t="s">
        <v>35</v>
      </c>
      <c r="P11" s="66"/>
      <c r="Q11" s="58">
        <f t="shared" si="0"/>
        <v>150</v>
      </c>
      <c r="R11" s="63" t="s">
        <v>34</v>
      </c>
      <c r="S11" s="71">
        <f t="shared" si="1"/>
        <v>0</v>
      </c>
      <c r="T11" s="65" t="s">
        <v>35</v>
      </c>
    </row>
    <row r="12" spans="2:20" ht="21.75" customHeight="1">
      <c r="B12" s="179"/>
      <c r="C12" s="56" t="s">
        <v>40</v>
      </c>
      <c r="D12" s="58">
        <v>605</v>
      </c>
      <c r="E12" s="66" t="s">
        <v>34</v>
      </c>
      <c r="F12" s="157">
        <v>0</v>
      </c>
      <c r="G12" s="65" t="s">
        <v>35</v>
      </c>
      <c r="H12" s="61">
        <v>631</v>
      </c>
      <c r="I12" s="66" t="s">
        <v>34</v>
      </c>
      <c r="J12" s="61">
        <v>0</v>
      </c>
      <c r="K12" s="65" t="s">
        <v>35</v>
      </c>
      <c r="L12" s="147">
        <v>753</v>
      </c>
      <c r="M12" s="63" t="s">
        <v>34</v>
      </c>
      <c r="N12" s="61">
        <v>3</v>
      </c>
      <c r="O12" s="65" t="s">
        <v>35</v>
      </c>
      <c r="P12" s="66"/>
      <c r="Q12" s="58">
        <f t="shared" si="0"/>
        <v>1384</v>
      </c>
      <c r="R12" s="63" t="s">
        <v>34</v>
      </c>
      <c r="S12" s="71">
        <f t="shared" si="1"/>
        <v>3</v>
      </c>
      <c r="T12" s="65" t="s">
        <v>35</v>
      </c>
    </row>
    <row r="13" spans="2:20" ht="21.75" customHeight="1">
      <c r="B13" s="179"/>
      <c r="C13" s="56" t="s">
        <v>41</v>
      </c>
      <c r="D13" s="58">
        <v>973</v>
      </c>
      <c r="E13" s="66" t="s">
        <v>34</v>
      </c>
      <c r="F13" s="61">
        <v>1</v>
      </c>
      <c r="G13" s="65" t="s">
        <v>35</v>
      </c>
      <c r="H13" s="61">
        <v>1020</v>
      </c>
      <c r="I13" s="66" t="s">
        <v>34</v>
      </c>
      <c r="J13" s="61">
        <v>1</v>
      </c>
      <c r="K13" s="65" t="s">
        <v>35</v>
      </c>
      <c r="L13" s="147">
        <v>1187</v>
      </c>
      <c r="M13" s="63" t="s">
        <v>34</v>
      </c>
      <c r="N13" s="61">
        <v>2</v>
      </c>
      <c r="O13" s="65" t="s">
        <v>35</v>
      </c>
      <c r="P13" s="66"/>
      <c r="Q13" s="58">
        <f t="shared" si="0"/>
        <v>2207</v>
      </c>
      <c r="R13" s="63" t="s">
        <v>34</v>
      </c>
      <c r="S13" s="71">
        <f t="shared" si="1"/>
        <v>3</v>
      </c>
      <c r="T13" s="65" t="s">
        <v>35</v>
      </c>
    </row>
    <row r="14" spans="2:20" ht="21.75" customHeight="1">
      <c r="B14" s="179"/>
      <c r="C14" s="56" t="s">
        <v>42</v>
      </c>
      <c r="D14" s="58">
        <v>300</v>
      </c>
      <c r="E14" s="66" t="s">
        <v>34</v>
      </c>
      <c r="F14" s="157">
        <v>0</v>
      </c>
      <c r="G14" s="65" t="s">
        <v>35</v>
      </c>
      <c r="H14" s="61">
        <v>389</v>
      </c>
      <c r="I14" s="66" t="s">
        <v>34</v>
      </c>
      <c r="J14" s="61">
        <v>0</v>
      </c>
      <c r="K14" s="65" t="s">
        <v>35</v>
      </c>
      <c r="L14" s="147">
        <v>469</v>
      </c>
      <c r="M14" s="63" t="s">
        <v>34</v>
      </c>
      <c r="N14" s="61">
        <v>1</v>
      </c>
      <c r="O14" s="65" t="s">
        <v>35</v>
      </c>
      <c r="P14" s="66"/>
      <c r="Q14" s="58">
        <f t="shared" si="0"/>
        <v>858</v>
      </c>
      <c r="R14" s="63" t="s">
        <v>34</v>
      </c>
      <c r="S14" s="71">
        <f t="shared" si="1"/>
        <v>1</v>
      </c>
      <c r="T14" s="65" t="s">
        <v>35</v>
      </c>
    </row>
    <row r="15" spans="2:20" ht="21.75" customHeight="1">
      <c r="B15" s="179"/>
      <c r="C15" s="56" t="s">
        <v>43</v>
      </c>
      <c r="D15" s="58">
        <v>77</v>
      </c>
      <c r="E15" s="66" t="s">
        <v>34</v>
      </c>
      <c r="F15" s="157">
        <v>0</v>
      </c>
      <c r="G15" s="65" t="s">
        <v>35</v>
      </c>
      <c r="H15" s="61">
        <v>83</v>
      </c>
      <c r="I15" s="66" t="s">
        <v>34</v>
      </c>
      <c r="J15" s="61">
        <v>0</v>
      </c>
      <c r="K15" s="65" t="s">
        <v>35</v>
      </c>
      <c r="L15" s="147">
        <v>105</v>
      </c>
      <c r="M15" s="63" t="s">
        <v>34</v>
      </c>
      <c r="N15" s="61">
        <v>0</v>
      </c>
      <c r="O15" s="65" t="s">
        <v>35</v>
      </c>
      <c r="P15" s="66"/>
      <c r="Q15" s="58">
        <f t="shared" si="0"/>
        <v>188</v>
      </c>
      <c r="R15" s="63" t="s">
        <v>34</v>
      </c>
      <c r="S15" s="71">
        <f t="shared" si="1"/>
        <v>0</v>
      </c>
      <c r="T15" s="65" t="s">
        <v>35</v>
      </c>
    </row>
    <row r="16" spans="2:20" ht="21.75" customHeight="1">
      <c r="B16" s="179"/>
      <c r="C16" s="56" t="s">
        <v>44</v>
      </c>
      <c r="D16" s="58">
        <v>4</v>
      </c>
      <c r="E16" s="66" t="s">
        <v>34</v>
      </c>
      <c r="F16" s="157">
        <v>0</v>
      </c>
      <c r="G16" s="65" t="s">
        <v>35</v>
      </c>
      <c r="H16" s="61">
        <v>2</v>
      </c>
      <c r="I16" s="66" t="s">
        <v>34</v>
      </c>
      <c r="J16" s="61">
        <v>0</v>
      </c>
      <c r="K16" s="65" t="s">
        <v>35</v>
      </c>
      <c r="L16" s="147">
        <v>4</v>
      </c>
      <c r="M16" s="63" t="s">
        <v>34</v>
      </c>
      <c r="N16" s="61">
        <v>0</v>
      </c>
      <c r="O16" s="65" t="s">
        <v>35</v>
      </c>
      <c r="P16" s="66"/>
      <c r="Q16" s="58">
        <f t="shared" si="0"/>
        <v>6</v>
      </c>
      <c r="R16" s="63" t="s">
        <v>34</v>
      </c>
      <c r="S16" s="71">
        <f t="shared" si="1"/>
        <v>0</v>
      </c>
      <c r="T16" s="65" t="s">
        <v>35</v>
      </c>
    </row>
    <row r="17" spans="2:20" ht="21.75" customHeight="1">
      <c r="B17" s="179"/>
      <c r="C17" s="56" t="s">
        <v>11</v>
      </c>
      <c r="D17" s="58">
        <v>488</v>
      </c>
      <c r="E17" s="66" t="s">
        <v>34</v>
      </c>
      <c r="F17" s="157">
        <v>0</v>
      </c>
      <c r="G17" s="65" t="s">
        <v>35</v>
      </c>
      <c r="H17" s="61">
        <v>495</v>
      </c>
      <c r="I17" s="66" t="s">
        <v>34</v>
      </c>
      <c r="J17" s="61">
        <v>0</v>
      </c>
      <c r="K17" s="65" t="s">
        <v>35</v>
      </c>
      <c r="L17" s="147">
        <v>451</v>
      </c>
      <c r="M17" s="63" t="s">
        <v>34</v>
      </c>
      <c r="N17" s="61">
        <v>0</v>
      </c>
      <c r="O17" s="65" t="s">
        <v>35</v>
      </c>
      <c r="P17" s="66"/>
      <c r="Q17" s="58">
        <f t="shared" si="0"/>
        <v>946</v>
      </c>
      <c r="R17" s="63" t="s">
        <v>34</v>
      </c>
      <c r="S17" s="71">
        <f t="shared" si="1"/>
        <v>0</v>
      </c>
      <c r="T17" s="65" t="s">
        <v>35</v>
      </c>
    </row>
    <row r="18" spans="2:20" ht="21.75" customHeight="1">
      <c r="B18" s="180"/>
      <c r="C18" s="100" t="s">
        <v>45</v>
      </c>
      <c r="D18" s="130">
        <f>D5+D6+D9+D10+D12+D13+D14+D15+D16+D17</f>
        <v>18613</v>
      </c>
      <c r="E18" s="131" t="s">
        <v>34</v>
      </c>
      <c r="F18" s="114">
        <f>F5+F6+F9+F10+F12+F13+F14+F15+F16+F17</f>
        <v>140</v>
      </c>
      <c r="G18" s="132" t="s">
        <v>35</v>
      </c>
      <c r="H18" s="114">
        <f>H5+H6+H9+H10+H12+H13+H14+H15+H16+H17</f>
        <v>18677</v>
      </c>
      <c r="I18" s="131" t="s">
        <v>34</v>
      </c>
      <c r="J18" s="114">
        <f>J5+J6+J9+J10+J12+J13+J14+J15+J16+J17</f>
        <v>72</v>
      </c>
      <c r="K18" s="132" t="s">
        <v>35</v>
      </c>
      <c r="L18" s="130">
        <f>L5+L6+L9+L10+L12+L13+L14+L15+L16+L17</f>
        <v>22116</v>
      </c>
      <c r="M18" s="144" t="s">
        <v>34</v>
      </c>
      <c r="N18" s="114">
        <f>N5+N6+N9+N10+N12+N13+N14+N15+N16+N17</f>
        <v>163</v>
      </c>
      <c r="O18" s="132" t="s">
        <v>35</v>
      </c>
      <c r="P18" s="131"/>
      <c r="Q18" s="133">
        <f>Q5+Q6+Q9+Q10+Q12+Q13+Q14+Q15+Q16+Q17</f>
        <v>40793</v>
      </c>
      <c r="R18" s="144" t="s">
        <v>34</v>
      </c>
      <c r="S18" s="133">
        <f t="shared" si="1"/>
        <v>235</v>
      </c>
      <c r="T18" s="132" t="s">
        <v>35</v>
      </c>
    </row>
    <row r="19" spans="2:20" ht="21.75" customHeight="1">
      <c r="B19" s="178" t="s">
        <v>93</v>
      </c>
      <c r="C19" s="49" t="s">
        <v>46</v>
      </c>
      <c r="D19" s="71">
        <v>465</v>
      </c>
      <c r="E19" s="128" t="s">
        <v>34</v>
      </c>
      <c r="F19" s="158">
        <v>13</v>
      </c>
      <c r="G19" s="129" t="s">
        <v>35</v>
      </c>
      <c r="H19" s="81">
        <v>455</v>
      </c>
      <c r="I19" s="128" t="s">
        <v>34</v>
      </c>
      <c r="J19" s="81">
        <v>14</v>
      </c>
      <c r="K19" s="129" t="s">
        <v>35</v>
      </c>
      <c r="L19" s="149">
        <v>532</v>
      </c>
      <c r="M19" s="143" t="s">
        <v>34</v>
      </c>
      <c r="N19" s="81">
        <v>0</v>
      </c>
      <c r="O19" s="129" t="s">
        <v>35</v>
      </c>
      <c r="P19" s="128"/>
      <c r="Q19" s="71">
        <f>H19+L19</f>
        <v>987</v>
      </c>
      <c r="R19" s="143" t="s">
        <v>34</v>
      </c>
      <c r="S19" s="71">
        <f t="shared" si="1"/>
        <v>14</v>
      </c>
      <c r="T19" s="129" t="s">
        <v>35</v>
      </c>
    </row>
    <row r="20" spans="2:20" ht="21.75" customHeight="1">
      <c r="B20" s="180"/>
      <c r="C20" s="100" t="s">
        <v>12</v>
      </c>
      <c r="D20" s="134">
        <f>SUM(D19)</f>
        <v>465</v>
      </c>
      <c r="E20" s="131" t="s">
        <v>34</v>
      </c>
      <c r="F20" s="159">
        <f>SUM(F19)</f>
        <v>13</v>
      </c>
      <c r="G20" s="132" t="s">
        <v>35</v>
      </c>
      <c r="H20" s="117">
        <f>SUM(H19)</f>
        <v>455</v>
      </c>
      <c r="I20" s="131" t="s">
        <v>34</v>
      </c>
      <c r="J20" s="133">
        <f>SUM(J19)</f>
        <v>14</v>
      </c>
      <c r="K20" s="132" t="s">
        <v>35</v>
      </c>
      <c r="L20" s="150">
        <f>SUM(L19)</f>
        <v>532</v>
      </c>
      <c r="M20" s="144" t="s">
        <v>34</v>
      </c>
      <c r="N20" s="133">
        <f>SUM(N19)</f>
        <v>0</v>
      </c>
      <c r="O20" s="132" t="s">
        <v>35</v>
      </c>
      <c r="P20" s="131"/>
      <c r="Q20" s="133">
        <f>SUM(Q19)</f>
        <v>987</v>
      </c>
      <c r="R20" s="144" t="s">
        <v>34</v>
      </c>
      <c r="S20" s="133">
        <f t="shared" si="1"/>
        <v>14</v>
      </c>
      <c r="T20" s="132" t="s">
        <v>35</v>
      </c>
    </row>
    <row r="21" spans="2:20" ht="21.75" customHeight="1">
      <c r="B21" s="181" t="s">
        <v>94</v>
      </c>
      <c r="C21" s="49" t="s">
        <v>47</v>
      </c>
      <c r="D21" s="71">
        <v>510</v>
      </c>
      <c r="E21" s="128" t="s">
        <v>34</v>
      </c>
      <c r="F21" s="158">
        <v>11</v>
      </c>
      <c r="G21" s="129" t="s">
        <v>35</v>
      </c>
      <c r="H21" s="81">
        <v>504</v>
      </c>
      <c r="I21" s="128" t="s">
        <v>34</v>
      </c>
      <c r="J21" s="81">
        <v>2</v>
      </c>
      <c r="K21" s="129" t="s">
        <v>35</v>
      </c>
      <c r="L21" s="149">
        <v>625</v>
      </c>
      <c r="M21" s="143" t="s">
        <v>34</v>
      </c>
      <c r="N21" s="81">
        <v>12</v>
      </c>
      <c r="O21" s="129" t="s">
        <v>35</v>
      </c>
      <c r="P21" s="128"/>
      <c r="Q21" s="71">
        <f>H21+L21</f>
        <v>1129</v>
      </c>
      <c r="R21" s="143" t="s">
        <v>34</v>
      </c>
      <c r="S21" s="71">
        <f t="shared" si="1"/>
        <v>14</v>
      </c>
      <c r="T21" s="129" t="s">
        <v>35</v>
      </c>
    </row>
    <row r="22" spans="2:20" ht="21.75" customHeight="1">
      <c r="B22" s="182"/>
      <c r="C22" s="78" t="s">
        <v>48</v>
      </c>
      <c r="D22" s="71">
        <v>869</v>
      </c>
      <c r="E22" s="66" t="s">
        <v>34</v>
      </c>
      <c r="F22" s="158">
        <v>23</v>
      </c>
      <c r="G22" s="65" t="s">
        <v>35</v>
      </c>
      <c r="H22" s="81">
        <v>894</v>
      </c>
      <c r="I22" s="66" t="s">
        <v>34</v>
      </c>
      <c r="J22" s="81">
        <v>5</v>
      </c>
      <c r="K22" s="65" t="s">
        <v>35</v>
      </c>
      <c r="L22" s="149">
        <v>1059</v>
      </c>
      <c r="M22" s="63" t="s">
        <v>34</v>
      </c>
      <c r="N22" s="81">
        <v>28</v>
      </c>
      <c r="O22" s="65" t="s">
        <v>35</v>
      </c>
      <c r="P22" s="128"/>
      <c r="Q22" s="71">
        <f>H22+L22</f>
        <v>1953</v>
      </c>
      <c r="R22" s="63" t="s">
        <v>34</v>
      </c>
      <c r="S22" s="71">
        <f t="shared" si="1"/>
        <v>33</v>
      </c>
      <c r="T22" s="65" t="s">
        <v>35</v>
      </c>
    </row>
    <row r="23" spans="2:20" ht="21.75" customHeight="1">
      <c r="B23" s="183"/>
      <c r="C23" s="110" t="s">
        <v>45</v>
      </c>
      <c r="D23" s="134">
        <f>SUM(D21:D22)</f>
        <v>1379</v>
      </c>
      <c r="E23" s="131" t="s">
        <v>34</v>
      </c>
      <c r="F23" s="159">
        <f>SUM(F21:F22)</f>
        <v>34</v>
      </c>
      <c r="G23" s="132" t="s">
        <v>35</v>
      </c>
      <c r="H23" s="114">
        <f>SUM(H21:H22)</f>
        <v>1398</v>
      </c>
      <c r="I23" s="131" t="s">
        <v>34</v>
      </c>
      <c r="J23" s="114">
        <f>SUM(J21:J22)</f>
        <v>7</v>
      </c>
      <c r="K23" s="132" t="s">
        <v>35</v>
      </c>
      <c r="L23" s="130">
        <f>SUM(L21:L22)</f>
        <v>1684</v>
      </c>
      <c r="M23" s="144" t="s">
        <v>34</v>
      </c>
      <c r="N23" s="114">
        <f>SUM(N21:N22)</f>
        <v>40</v>
      </c>
      <c r="O23" s="132" t="s">
        <v>35</v>
      </c>
      <c r="P23" s="131"/>
      <c r="Q23" s="133">
        <f>SUM(Q21:Q22)</f>
        <v>3082</v>
      </c>
      <c r="R23" s="144" t="s">
        <v>34</v>
      </c>
      <c r="S23" s="133">
        <f t="shared" si="1"/>
        <v>47</v>
      </c>
      <c r="T23" s="132" t="s">
        <v>35</v>
      </c>
    </row>
    <row r="24" spans="2:20" ht="21.75" customHeight="1">
      <c r="B24" s="181" t="s">
        <v>95</v>
      </c>
      <c r="C24" s="49" t="s">
        <v>49</v>
      </c>
      <c r="D24" s="71">
        <v>480</v>
      </c>
      <c r="E24" s="128" t="s">
        <v>34</v>
      </c>
      <c r="F24" s="158">
        <v>2</v>
      </c>
      <c r="G24" s="129" t="s">
        <v>35</v>
      </c>
      <c r="H24" s="81">
        <v>492</v>
      </c>
      <c r="I24" s="128" t="s">
        <v>34</v>
      </c>
      <c r="J24" s="81">
        <v>1</v>
      </c>
      <c r="K24" s="129" t="s">
        <v>35</v>
      </c>
      <c r="L24" s="149">
        <v>567</v>
      </c>
      <c r="M24" s="143" t="s">
        <v>34</v>
      </c>
      <c r="N24" s="81">
        <v>2</v>
      </c>
      <c r="O24" s="129" t="s">
        <v>35</v>
      </c>
      <c r="P24" s="128"/>
      <c r="Q24" s="71">
        <f>H24+L24</f>
        <v>1059</v>
      </c>
      <c r="R24" s="143" t="s">
        <v>34</v>
      </c>
      <c r="S24" s="71">
        <f t="shared" si="1"/>
        <v>3</v>
      </c>
      <c r="T24" s="129" t="s">
        <v>35</v>
      </c>
    </row>
    <row r="25" spans="2:20" ht="21.75" customHeight="1">
      <c r="B25" s="182"/>
      <c r="C25" s="56" t="s">
        <v>50</v>
      </c>
      <c r="D25" s="58">
        <v>307</v>
      </c>
      <c r="E25" s="66" t="s">
        <v>34</v>
      </c>
      <c r="F25" s="157">
        <v>0</v>
      </c>
      <c r="G25" s="65" t="s">
        <v>35</v>
      </c>
      <c r="H25" s="61">
        <v>336</v>
      </c>
      <c r="I25" s="66" t="s">
        <v>34</v>
      </c>
      <c r="J25" s="61">
        <v>0</v>
      </c>
      <c r="K25" s="65" t="s">
        <v>35</v>
      </c>
      <c r="L25" s="147">
        <v>346</v>
      </c>
      <c r="M25" s="63" t="s">
        <v>34</v>
      </c>
      <c r="N25" s="61">
        <v>0</v>
      </c>
      <c r="O25" s="65" t="s">
        <v>35</v>
      </c>
      <c r="P25" s="66"/>
      <c r="Q25" s="58">
        <f>H25+L25</f>
        <v>682</v>
      </c>
      <c r="R25" s="63" t="s">
        <v>34</v>
      </c>
      <c r="S25" s="71">
        <f t="shared" si="1"/>
        <v>0</v>
      </c>
      <c r="T25" s="65" t="s">
        <v>35</v>
      </c>
    </row>
    <row r="26" spans="2:20" ht="21.75" customHeight="1">
      <c r="B26" s="183"/>
      <c r="C26" s="110" t="s">
        <v>45</v>
      </c>
      <c r="D26" s="134">
        <f>SUM(D24:D25)</f>
        <v>787</v>
      </c>
      <c r="E26" s="131" t="s">
        <v>34</v>
      </c>
      <c r="F26" s="159">
        <f>SUM(F24:F25)</f>
        <v>2</v>
      </c>
      <c r="G26" s="132" t="s">
        <v>35</v>
      </c>
      <c r="H26" s="114">
        <f>SUM(H24:H25)</f>
        <v>828</v>
      </c>
      <c r="I26" s="131" t="s">
        <v>34</v>
      </c>
      <c r="J26" s="114">
        <f>SUM(J24:J25)</f>
        <v>1</v>
      </c>
      <c r="K26" s="132" t="s">
        <v>35</v>
      </c>
      <c r="L26" s="130">
        <f>SUM(L24:L25)</f>
        <v>913</v>
      </c>
      <c r="M26" s="144" t="s">
        <v>34</v>
      </c>
      <c r="N26" s="114">
        <f>SUM(N24:N25)</f>
        <v>2</v>
      </c>
      <c r="O26" s="132" t="s">
        <v>35</v>
      </c>
      <c r="P26" s="131"/>
      <c r="Q26" s="133">
        <f>SUM(Q24:Q25)</f>
        <v>1741</v>
      </c>
      <c r="R26" s="144" t="s">
        <v>34</v>
      </c>
      <c r="S26" s="133">
        <f t="shared" si="1"/>
        <v>3</v>
      </c>
      <c r="T26" s="132" t="s">
        <v>35</v>
      </c>
    </row>
    <row r="27" spans="2:20" ht="21.75" customHeight="1">
      <c r="B27" s="181" t="s">
        <v>96</v>
      </c>
      <c r="C27" s="49" t="s">
        <v>51</v>
      </c>
      <c r="D27" s="71">
        <v>1148</v>
      </c>
      <c r="E27" s="128" t="s">
        <v>34</v>
      </c>
      <c r="F27" s="81">
        <v>12</v>
      </c>
      <c r="G27" s="129" t="s">
        <v>35</v>
      </c>
      <c r="H27" s="81">
        <v>1126</v>
      </c>
      <c r="I27" s="128" t="s">
        <v>34</v>
      </c>
      <c r="J27" s="81">
        <v>7</v>
      </c>
      <c r="K27" s="129" t="s">
        <v>35</v>
      </c>
      <c r="L27" s="149">
        <v>1320</v>
      </c>
      <c r="M27" s="143" t="s">
        <v>34</v>
      </c>
      <c r="N27" s="81">
        <v>7</v>
      </c>
      <c r="O27" s="129" t="s">
        <v>35</v>
      </c>
      <c r="P27" s="128"/>
      <c r="Q27" s="71">
        <f>H27+L27</f>
        <v>2446</v>
      </c>
      <c r="R27" s="143" t="s">
        <v>34</v>
      </c>
      <c r="S27" s="71">
        <f t="shared" si="1"/>
        <v>14</v>
      </c>
      <c r="T27" s="129" t="s">
        <v>35</v>
      </c>
    </row>
    <row r="28" spans="2:20" ht="21.75" customHeight="1">
      <c r="B28" s="182"/>
      <c r="C28" s="56" t="s">
        <v>52</v>
      </c>
      <c r="D28" s="58">
        <v>290</v>
      </c>
      <c r="E28" s="66" t="s">
        <v>34</v>
      </c>
      <c r="F28" s="157">
        <v>0</v>
      </c>
      <c r="G28" s="65" t="s">
        <v>35</v>
      </c>
      <c r="H28" s="61">
        <v>305</v>
      </c>
      <c r="I28" s="66" t="s">
        <v>34</v>
      </c>
      <c r="J28" s="61">
        <v>0</v>
      </c>
      <c r="K28" s="65" t="s">
        <v>35</v>
      </c>
      <c r="L28" s="147">
        <v>336</v>
      </c>
      <c r="M28" s="63" t="s">
        <v>34</v>
      </c>
      <c r="N28" s="61">
        <v>1</v>
      </c>
      <c r="O28" s="65" t="s">
        <v>35</v>
      </c>
      <c r="P28" s="66"/>
      <c r="Q28" s="58">
        <f>H28+L28</f>
        <v>641</v>
      </c>
      <c r="R28" s="63" t="s">
        <v>34</v>
      </c>
      <c r="S28" s="71">
        <f t="shared" si="1"/>
        <v>1</v>
      </c>
      <c r="T28" s="65" t="s">
        <v>35</v>
      </c>
    </row>
    <row r="29" spans="2:20" ht="21.75" customHeight="1">
      <c r="B29" s="183"/>
      <c r="C29" s="110" t="s">
        <v>45</v>
      </c>
      <c r="D29" s="134">
        <f>SUM(D27:D28)</f>
        <v>1438</v>
      </c>
      <c r="E29" s="131" t="s">
        <v>34</v>
      </c>
      <c r="F29" s="159">
        <f>SUM(F27:F28)</f>
        <v>12</v>
      </c>
      <c r="G29" s="132" t="s">
        <v>35</v>
      </c>
      <c r="H29" s="114">
        <f>SUM(H27:H28)</f>
        <v>1431</v>
      </c>
      <c r="I29" s="131" t="s">
        <v>34</v>
      </c>
      <c r="J29" s="114">
        <f>SUM(J27:J28)</f>
        <v>7</v>
      </c>
      <c r="K29" s="132" t="s">
        <v>35</v>
      </c>
      <c r="L29" s="130">
        <f>SUM(L27:L28)</f>
        <v>1656</v>
      </c>
      <c r="M29" s="144" t="s">
        <v>34</v>
      </c>
      <c r="N29" s="114">
        <f>SUM(N27:N28)</f>
        <v>8</v>
      </c>
      <c r="O29" s="132" t="s">
        <v>35</v>
      </c>
      <c r="P29" s="131"/>
      <c r="Q29" s="133">
        <f>SUM(Q27:Q28)</f>
        <v>3087</v>
      </c>
      <c r="R29" s="144" t="s">
        <v>34</v>
      </c>
      <c r="S29" s="133">
        <f t="shared" si="1"/>
        <v>15</v>
      </c>
      <c r="T29" s="132" t="s">
        <v>35</v>
      </c>
    </row>
    <row r="30" spans="2:20" ht="21.75" customHeight="1">
      <c r="B30" s="181" t="s">
        <v>97</v>
      </c>
      <c r="C30" s="49" t="s">
        <v>53</v>
      </c>
      <c r="D30" s="71">
        <v>465</v>
      </c>
      <c r="E30" s="128" t="s">
        <v>34</v>
      </c>
      <c r="F30" s="158">
        <v>0</v>
      </c>
      <c r="G30" s="129" t="s">
        <v>35</v>
      </c>
      <c r="H30" s="81">
        <v>478</v>
      </c>
      <c r="I30" s="128" t="s">
        <v>34</v>
      </c>
      <c r="J30" s="81">
        <v>0</v>
      </c>
      <c r="K30" s="129" t="s">
        <v>35</v>
      </c>
      <c r="L30" s="149">
        <v>600</v>
      </c>
      <c r="M30" s="143" t="s">
        <v>34</v>
      </c>
      <c r="N30" s="81">
        <v>1</v>
      </c>
      <c r="O30" s="129" t="s">
        <v>35</v>
      </c>
      <c r="P30" s="128"/>
      <c r="Q30" s="71">
        <f>H30+L30</f>
        <v>1078</v>
      </c>
      <c r="R30" s="143" t="s">
        <v>34</v>
      </c>
      <c r="S30" s="71">
        <f t="shared" si="1"/>
        <v>1</v>
      </c>
      <c r="T30" s="129" t="s">
        <v>35</v>
      </c>
    </row>
    <row r="31" spans="2:20" ht="21.75" customHeight="1">
      <c r="B31" s="182"/>
      <c r="C31" s="56" t="s">
        <v>54</v>
      </c>
      <c r="D31" s="58">
        <v>319</v>
      </c>
      <c r="E31" s="66" t="s">
        <v>34</v>
      </c>
      <c r="F31" s="157">
        <v>0</v>
      </c>
      <c r="G31" s="65" t="s">
        <v>35</v>
      </c>
      <c r="H31" s="61">
        <v>362</v>
      </c>
      <c r="I31" s="66" t="s">
        <v>34</v>
      </c>
      <c r="J31" s="61">
        <v>0</v>
      </c>
      <c r="K31" s="65" t="s">
        <v>35</v>
      </c>
      <c r="L31" s="147">
        <v>416</v>
      </c>
      <c r="M31" s="63" t="s">
        <v>34</v>
      </c>
      <c r="N31" s="61">
        <v>0</v>
      </c>
      <c r="O31" s="65" t="s">
        <v>35</v>
      </c>
      <c r="P31" s="66"/>
      <c r="Q31" s="58">
        <f>H31+L31</f>
        <v>778</v>
      </c>
      <c r="R31" s="63" t="s">
        <v>34</v>
      </c>
      <c r="S31" s="71">
        <f t="shared" si="1"/>
        <v>0</v>
      </c>
      <c r="T31" s="65" t="s">
        <v>35</v>
      </c>
    </row>
    <row r="32" spans="2:20" ht="21.75" customHeight="1">
      <c r="B32" s="183"/>
      <c r="C32" s="110" t="s">
        <v>45</v>
      </c>
      <c r="D32" s="134">
        <f>SUM(D30:D31)</f>
        <v>784</v>
      </c>
      <c r="E32" s="131" t="s">
        <v>34</v>
      </c>
      <c r="F32" s="159">
        <f>SUM(F30:F31)</f>
        <v>0</v>
      </c>
      <c r="G32" s="132" t="s">
        <v>35</v>
      </c>
      <c r="H32" s="117">
        <f>SUM(H30:H31)</f>
        <v>840</v>
      </c>
      <c r="I32" s="131" t="s">
        <v>34</v>
      </c>
      <c r="J32" s="114">
        <f>SUM(J30:J31)</f>
        <v>0</v>
      </c>
      <c r="K32" s="132" t="s">
        <v>35</v>
      </c>
      <c r="L32" s="130">
        <f>SUM(L30:L31)</f>
        <v>1016</v>
      </c>
      <c r="M32" s="144" t="s">
        <v>34</v>
      </c>
      <c r="N32" s="114">
        <f>SUM(N30:N31)</f>
        <v>1</v>
      </c>
      <c r="O32" s="132" t="s">
        <v>35</v>
      </c>
      <c r="P32" s="131"/>
      <c r="Q32" s="133">
        <f>SUM(Q30:Q31)</f>
        <v>1856</v>
      </c>
      <c r="R32" s="144" t="s">
        <v>34</v>
      </c>
      <c r="S32" s="133">
        <f t="shared" si="1"/>
        <v>1</v>
      </c>
      <c r="T32" s="132" t="s">
        <v>35</v>
      </c>
    </row>
    <row r="33" spans="2:20" ht="21.75" customHeight="1">
      <c r="B33" s="179" t="s">
        <v>98</v>
      </c>
      <c r="C33" s="78" t="s">
        <v>55</v>
      </c>
      <c r="D33" s="71">
        <v>472</v>
      </c>
      <c r="E33" s="128" t="s">
        <v>34</v>
      </c>
      <c r="F33" s="158">
        <v>0</v>
      </c>
      <c r="G33" s="129" t="s">
        <v>35</v>
      </c>
      <c r="H33" s="81">
        <v>517</v>
      </c>
      <c r="I33" s="128" t="s">
        <v>34</v>
      </c>
      <c r="J33" s="81">
        <v>0</v>
      </c>
      <c r="K33" s="129" t="s">
        <v>35</v>
      </c>
      <c r="L33" s="149">
        <v>593</v>
      </c>
      <c r="M33" s="143" t="s">
        <v>34</v>
      </c>
      <c r="N33" s="81">
        <v>3</v>
      </c>
      <c r="O33" s="129" t="s">
        <v>35</v>
      </c>
      <c r="P33" s="128"/>
      <c r="Q33" s="71">
        <f>H33+L33</f>
        <v>1110</v>
      </c>
      <c r="R33" s="143" t="s">
        <v>34</v>
      </c>
      <c r="S33" s="71">
        <f t="shared" si="1"/>
        <v>3</v>
      </c>
      <c r="T33" s="129" t="s">
        <v>35</v>
      </c>
    </row>
    <row r="34" spans="2:20" ht="21.75" customHeight="1">
      <c r="B34" s="179"/>
      <c r="C34" s="56" t="s">
        <v>56</v>
      </c>
      <c r="D34" s="58">
        <v>415</v>
      </c>
      <c r="E34" s="66" t="s">
        <v>34</v>
      </c>
      <c r="F34" s="157">
        <v>7</v>
      </c>
      <c r="G34" s="65" t="s">
        <v>35</v>
      </c>
      <c r="H34" s="61">
        <v>433</v>
      </c>
      <c r="I34" s="66" t="s">
        <v>34</v>
      </c>
      <c r="J34" s="61">
        <v>1</v>
      </c>
      <c r="K34" s="65" t="s">
        <v>35</v>
      </c>
      <c r="L34" s="147">
        <v>535</v>
      </c>
      <c r="M34" s="63" t="s">
        <v>34</v>
      </c>
      <c r="N34" s="61">
        <v>7</v>
      </c>
      <c r="O34" s="65" t="s">
        <v>35</v>
      </c>
      <c r="P34" s="66"/>
      <c r="Q34" s="58">
        <f>H34+L34</f>
        <v>968</v>
      </c>
      <c r="R34" s="63" t="s">
        <v>34</v>
      </c>
      <c r="S34" s="71">
        <f t="shared" si="1"/>
        <v>8</v>
      </c>
      <c r="T34" s="65" t="s">
        <v>35</v>
      </c>
    </row>
    <row r="35" spans="2:20" ht="21.75" customHeight="1" thickBot="1">
      <c r="B35" s="184"/>
      <c r="C35" s="119" t="s">
        <v>45</v>
      </c>
      <c r="D35" s="135">
        <f>SUM(D33:D34)</f>
        <v>887</v>
      </c>
      <c r="E35" s="136" t="s">
        <v>34</v>
      </c>
      <c r="F35" s="160">
        <f>SUM(F33:F34)</f>
        <v>7</v>
      </c>
      <c r="G35" s="137" t="s">
        <v>35</v>
      </c>
      <c r="H35" s="138">
        <f>SUM(H33:H34)</f>
        <v>950</v>
      </c>
      <c r="I35" s="136" t="s">
        <v>34</v>
      </c>
      <c r="J35" s="138">
        <f>SUM(J33:J34)</f>
        <v>1</v>
      </c>
      <c r="K35" s="137" t="s">
        <v>35</v>
      </c>
      <c r="L35" s="151">
        <f>SUM(L33:L34)</f>
        <v>1128</v>
      </c>
      <c r="M35" s="145" t="s">
        <v>34</v>
      </c>
      <c r="N35" s="138">
        <f>SUM(N33:N34)</f>
        <v>10</v>
      </c>
      <c r="O35" s="137" t="s">
        <v>35</v>
      </c>
      <c r="P35" s="136"/>
      <c r="Q35" s="139">
        <f>SUM(Q33:Q34)</f>
        <v>2078</v>
      </c>
      <c r="R35" s="145" t="s">
        <v>34</v>
      </c>
      <c r="S35" s="139">
        <f t="shared" si="1"/>
        <v>11</v>
      </c>
      <c r="T35" s="137" t="s">
        <v>35</v>
      </c>
    </row>
    <row r="36" spans="2:20" ht="28.5" customHeight="1" thickTop="1">
      <c r="B36" s="185" t="s">
        <v>81</v>
      </c>
      <c r="C36" s="186"/>
      <c r="D36" s="140">
        <f>D18+D20+D23+D26+D29+D32+D35</f>
        <v>24353</v>
      </c>
      <c r="E36" s="128" t="s">
        <v>34</v>
      </c>
      <c r="F36" s="102">
        <f>F18+F20+F23+F26+F29+F32+F35</f>
        <v>208</v>
      </c>
      <c r="G36" s="129" t="s">
        <v>35</v>
      </c>
      <c r="H36" s="153">
        <f>H18+H20+H23+H26+H29+H32+H35</f>
        <v>24579</v>
      </c>
      <c r="I36" s="154" t="s">
        <v>34</v>
      </c>
      <c r="J36" s="102">
        <f>J18+J20+J23+J26+J29+J32+J35</f>
        <v>102</v>
      </c>
      <c r="K36" s="155" t="s">
        <v>35</v>
      </c>
      <c r="L36" s="153">
        <f>L18+L20+L23+L26+L29+L32+L35</f>
        <v>29045</v>
      </c>
      <c r="M36" s="156" t="s">
        <v>34</v>
      </c>
      <c r="N36" s="102">
        <f>N18+N20+N23+N26+N29+N32+N35</f>
        <v>224</v>
      </c>
      <c r="O36" s="155" t="s">
        <v>35</v>
      </c>
      <c r="P36" s="154"/>
      <c r="Q36" s="102">
        <f>Q18+Q20+Q23+Q26+Q29+Q32+Q35</f>
        <v>53624</v>
      </c>
      <c r="R36" s="156" t="s">
        <v>34</v>
      </c>
      <c r="S36" s="161">
        <f t="shared" si="1"/>
        <v>326</v>
      </c>
      <c r="T36" s="141" t="s">
        <v>35</v>
      </c>
    </row>
    <row r="37" spans="2:20" ht="20.25" customHeight="1">
      <c r="B37" s="99" t="s">
        <v>109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</row>
    <row r="38" spans="2:19" ht="20.25" customHeight="1">
      <c r="B38" s="127" t="s">
        <v>99</v>
      </c>
      <c r="C38" s="127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2:20" ht="19.5" customHeight="1">
      <c r="B39" s="187" t="s">
        <v>110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</row>
    <row r="40" spans="2:19" ht="18.75" customHeight="1">
      <c r="B40" s="142" t="s">
        <v>108</v>
      </c>
      <c r="C40" s="14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2:19" ht="18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9" ht="18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9" ht="18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19" ht="18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2:19" ht="18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2:19" ht="18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2:19" ht="18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2:19" ht="18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2:19" ht="18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ht="18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ht="18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ht="18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ht="34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ht="34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ht="34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ht="34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ht="34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ht="34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ht="34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ht="34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ht="34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ht="34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ht="34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ht="34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ht="34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ht="34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ht="34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ht="34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ht="34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ht="34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ht="34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ht="34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ht="34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ht="34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ht="34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ht="34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ht="34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ht="34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ht="34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ht="34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ht="34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2:19" ht="34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ht="34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ht="34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ht="34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9" ht="34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9" ht="34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ht="34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ht="34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</sheetData>
  <sheetProtection/>
  <mergeCells count="17">
    <mergeCell ref="B1:T1"/>
    <mergeCell ref="B4:C4"/>
    <mergeCell ref="B5:B18"/>
    <mergeCell ref="B19:B20"/>
    <mergeCell ref="D4:G4"/>
    <mergeCell ref="H4:K4"/>
    <mergeCell ref="L4:O4"/>
    <mergeCell ref="P4:T4"/>
    <mergeCell ref="B39:T39"/>
    <mergeCell ref="J3:T3"/>
    <mergeCell ref="M2:S2"/>
    <mergeCell ref="B21:B23"/>
    <mergeCell ref="B24:B26"/>
    <mergeCell ref="B27:B29"/>
    <mergeCell ref="B30:B32"/>
    <mergeCell ref="B33:B35"/>
    <mergeCell ref="B36:C36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E22" sqref="E22"/>
    </sheetView>
  </sheetViews>
  <sheetFormatPr defaultColWidth="9.00390625" defaultRowHeight="13.5"/>
  <cols>
    <col min="1" max="1" width="2.50390625" style="0" customWidth="1"/>
    <col min="2" max="3" width="11.625" style="9" customWidth="1"/>
    <col min="4" max="4" width="11.625" style="0" customWidth="1"/>
    <col min="5" max="7" width="11.625" style="9" customWidth="1"/>
    <col min="8" max="8" width="11.625" style="0" customWidth="1"/>
    <col min="9" max="9" width="3.50390625" style="0" customWidth="1"/>
    <col min="10" max="10" width="13.625" style="0" customWidth="1"/>
    <col min="11" max="12" width="9.375" style="9" customWidth="1"/>
    <col min="13" max="13" width="9.375" style="10" customWidth="1"/>
    <col min="14" max="14" width="8.625" style="0" customWidth="1"/>
  </cols>
  <sheetData>
    <row r="1" spans="1:14" s="5" customFormat="1" ht="21" customHeight="1">
      <c r="A1" s="2"/>
      <c r="B1" s="170" t="s">
        <v>14</v>
      </c>
      <c r="C1" s="170"/>
      <c r="D1" s="170"/>
      <c r="E1" s="170"/>
      <c r="F1" s="170"/>
      <c r="G1" s="170"/>
      <c r="H1" s="170"/>
      <c r="I1" s="11"/>
      <c r="J1" s="2"/>
      <c r="K1" s="12"/>
      <c r="L1" s="12"/>
      <c r="M1" s="13"/>
      <c r="N1" s="2"/>
    </row>
    <row r="2" spans="1:14" s="5" customFormat="1" ht="11.25" customHeight="1">
      <c r="A2" s="2"/>
      <c r="B2" s="171"/>
      <c r="C2" s="171"/>
      <c r="D2" s="171"/>
      <c r="E2" s="171"/>
      <c r="F2" s="171"/>
      <c r="G2" s="171"/>
      <c r="H2" s="171"/>
      <c r="I2" s="14"/>
      <c r="J2" s="2"/>
      <c r="K2" s="12"/>
      <c r="L2" s="12"/>
      <c r="M2" s="13"/>
      <c r="N2" s="2"/>
    </row>
    <row r="3" spans="1:14" s="5" customFormat="1" ht="22.5" customHeight="1">
      <c r="A3" s="15"/>
      <c r="B3" s="171" t="s">
        <v>13</v>
      </c>
      <c r="C3" s="171"/>
      <c r="D3" s="171"/>
      <c r="E3" s="171"/>
      <c r="F3" s="171"/>
      <c r="G3" s="171"/>
      <c r="H3" s="171"/>
      <c r="I3" s="14"/>
      <c r="J3" s="92" t="s">
        <v>15</v>
      </c>
      <c r="K3" s="93" t="s">
        <v>16</v>
      </c>
      <c r="L3" s="93" t="s">
        <v>17</v>
      </c>
      <c r="M3" s="94" t="s">
        <v>18</v>
      </c>
      <c r="N3" s="2"/>
    </row>
    <row r="4" spans="1:14" s="5" customFormat="1" ht="22.5" customHeight="1">
      <c r="A4" s="16"/>
      <c r="B4" s="171" t="s">
        <v>100</v>
      </c>
      <c r="C4" s="171"/>
      <c r="D4" s="171"/>
      <c r="E4" s="171"/>
      <c r="F4" s="171"/>
      <c r="G4" s="171"/>
      <c r="H4" s="171"/>
      <c r="I4" s="16"/>
      <c r="J4" s="92" t="s">
        <v>65</v>
      </c>
      <c r="K4" s="95">
        <v>0</v>
      </c>
      <c r="L4" s="95">
        <v>2</v>
      </c>
      <c r="M4" s="96">
        <f>SUM(K4+L4)</f>
        <v>2</v>
      </c>
      <c r="N4" s="2"/>
    </row>
    <row r="5" spans="1:14" s="5" customFormat="1" ht="22.5" customHeight="1">
      <c r="A5" s="16"/>
      <c r="B5" s="17"/>
      <c r="C5" s="166" t="s">
        <v>19</v>
      </c>
      <c r="D5" s="166"/>
      <c r="E5" s="172" t="s">
        <v>20</v>
      </c>
      <c r="F5" s="172"/>
      <c r="G5" s="166" t="s">
        <v>21</v>
      </c>
      <c r="H5" s="166"/>
      <c r="I5" s="18"/>
      <c r="J5" s="98" t="s">
        <v>22</v>
      </c>
      <c r="K5" s="95">
        <v>5</v>
      </c>
      <c r="L5" s="95">
        <v>38</v>
      </c>
      <c r="M5" s="96">
        <f aca="true" t="shared" si="0" ref="M5:M21">SUM(K5+L5)</f>
        <v>43</v>
      </c>
      <c r="N5" s="2"/>
    </row>
    <row r="6" spans="1:14" s="5" customFormat="1" ht="22.5" customHeight="1">
      <c r="A6" s="16"/>
      <c r="B6" s="19" t="s">
        <v>23</v>
      </c>
      <c r="C6" s="167" t="s">
        <v>24</v>
      </c>
      <c r="D6" s="167"/>
      <c r="E6" s="168" t="s">
        <v>25</v>
      </c>
      <c r="F6" s="168"/>
      <c r="G6" s="167" t="s">
        <v>26</v>
      </c>
      <c r="H6" s="167"/>
      <c r="I6" s="18"/>
      <c r="J6" s="98" t="s">
        <v>60</v>
      </c>
      <c r="K6" s="95">
        <v>34</v>
      </c>
      <c r="L6" s="95">
        <v>198</v>
      </c>
      <c r="M6" s="96">
        <f t="shared" si="0"/>
        <v>232</v>
      </c>
      <c r="N6" s="2"/>
    </row>
    <row r="7" spans="1:14" s="5" customFormat="1" ht="22.5" customHeight="1">
      <c r="A7" s="16"/>
      <c r="B7" s="20"/>
      <c r="C7" s="21" t="s">
        <v>57</v>
      </c>
      <c r="D7" s="22" t="s">
        <v>58</v>
      </c>
      <c r="E7" s="21" t="s">
        <v>57</v>
      </c>
      <c r="F7" s="22" t="s">
        <v>58</v>
      </c>
      <c r="G7" s="21" t="s">
        <v>57</v>
      </c>
      <c r="H7" s="22" t="s">
        <v>58</v>
      </c>
      <c r="I7" s="23"/>
      <c r="J7" s="98" t="s">
        <v>61</v>
      </c>
      <c r="K7" s="95">
        <v>205</v>
      </c>
      <c r="L7" s="95">
        <v>681</v>
      </c>
      <c r="M7" s="96">
        <f t="shared" si="0"/>
        <v>886</v>
      </c>
      <c r="N7" s="2"/>
    </row>
    <row r="8" spans="1:14" s="5" customFormat="1" ht="22.5" customHeight="1">
      <c r="A8" s="16"/>
      <c r="B8" s="24" t="s">
        <v>27</v>
      </c>
      <c r="C8" s="25"/>
      <c r="D8" s="26"/>
      <c r="E8" s="25"/>
      <c r="F8" s="25"/>
      <c r="G8" s="25"/>
      <c r="H8" s="26"/>
      <c r="I8" s="27"/>
      <c r="J8" s="98" t="s">
        <v>62</v>
      </c>
      <c r="K8" s="95">
        <v>616</v>
      </c>
      <c r="L8" s="95">
        <v>1451</v>
      </c>
      <c r="M8" s="96">
        <f t="shared" si="0"/>
        <v>2067</v>
      </c>
      <c r="N8" s="2"/>
    </row>
    <row r="9" spans="1:14" s="5" customFormat="1" ht="22.5" customHeight="1">
      <c r="A9" s="16"/>
      <c r="B9" s="28">
        <f>C9+E9+G9</f>
        <v>24579</v>
      </c>
      <c r="C9" s="29">
        <v>2768</v>
      </c>
      <c r="D9" s="89">
        <f>SUM(C9/B9)</f>
        <v>0.11261646120672118</v>
      </c>
      <c r="E9" s="29">
        <v>14426</v>
      </c>
      <c r="F9" s="89">
        <f>SUM(E9/B9)</f>
        <v>0.586923796737052</v>
      </c>
      <c r="G9" s="29">
        <v>7385</v>
      </c>
      <c r="H9" s="89">
        <f>SUM(G9/B9)</f>
        <v>0.3004597420562269</v>
      </c>
      <c r="I9" s="27"/>
      <c r="J9" s="98" t="s">
        <v>63</v>
      </c>
      <c r="K9" s="95">
        <v>1292</v>
      </c>
      <c r="L9" s="95">
        <v>2124</v>
      </c>
      <c r="M9" s="96">
        <f t="shared" si="0"/>
        <v>3416</v>
      </c>
      <c r="N9" s="2"/>
    </row>
    <row r="10" spans="1:14" s="5" customFormat="1" ht="22.5" customHeight="1">
      <c r="A10" s="16"/>
      <c r="B10" s="30"/>
      <c r="C10" s="31"/>
      <c r="D10" s="32"/>
      <c r="E10" s="32"/>
      <c r="F10" s="32"/>
      <c r="G10" s="32"/>
      <c r="H10" s="32"/>
      <c r="I10" s="33"/>
      <c r="J10" s="98" t="s">
        <v>64</v>
      </c>
      <c r="K10" s="95">
        <v>1669</v>
      </c>
      <c r="L10" s="95">
        <v>2420</v>
      </c>
      <c r="M10" s="96">
        <f t="shared" si="0"/>
        <v>4089</v>
      </c>
      <c r="N10" s="2"/>
    </row>
    <row r="11" spans="1:14" s="5" customFormat="1" ht="22.5" customHeight="1">
      <c r="A11" s="16"/>
      <c r="B11" s="28" t="s">
        <v>28</v>
      </c>
      <c r="C11" s="34"/>
      <c r="D11" s="27"/>
      <c r="E11" s="34"/>
      <c r="F11" s="34"/>
      <c r="G11" s="35"/>
      <c r="H11" s="27"/>
      <c r="I11" s="27"/>
      <c r="J11" s="98" t="s">
        <v>66</v>
      </c>
      <c r="K11" s="95">
        <v>1740</v>
      </c>
      <c r="L11" s="95">
        <v>2315</v>
      </c>
      <c r="M11" s="96">
        <f t="shared" si="0"/>
        <v>4055</v>
      </c>
      <c r="N11" s="2"/>
    </row>
    <row r="12" spans="1:14" s="5" customFormat="1" ht="22.5" customHeight="1">
      <c r="A12" s="16"/>
      <c r="B12" s="28">
        <f>C12+E12+G12</f>
        <v>29045</v>
      </c>
      <c r="C12" s="29">
        <v>2655</v>
      </c>
      <c r="D12" s="89">
        <f>SUM(C12/B12)</f>
        <v>0.09140988121879842</v>
      </c>
      <c r="E12" s="29">
        <v>14876</v>
      </c>
      <c r="F12" s="89">
        <f>SUM(E12/B12)</f>
        <v>0.5121707694956102</v>
      </c>
      <c r="G12" s="36">
        <v>11514</v>
      </c>
      <c r="H12" s="89">
        <f>SUM(G12/B12)</f>
        <v>0.3964193492855913</v>
      </c>
      <c r="I12" s="27"/>
      <c r="J12" s="98" t="s">
        <v>67</v>
      </c>
      <c r="K12" s="95">
        <v>1824</v>
      </c>
      <c r="L12" s="95">
        <v>2285</v>
      </c>
      <c r="M12" s="96">
        <f t="shared" si="0"/>
        <v>4109</v>
      </c>
      <c r="N12" s="2"/>
    </row>
    <row r="13" spans="1:14" s="5" customFormat="1" ht="22.5" customHeight="1">
      <c r="A13" s="16"/>
      <c r="B13" s="30"/>
      <c r="C13" s="31"/>
      <c r="D13" s="32"/>
      <c r="E13" s="32"/>
      <c r="F13" s="32"/>
      <c r="G13" s="32"/>
      <c r="H13" s="32"/>
      <c r="I13" s="33"/>
      <c r="J13" s="98" t="s">
        <v>68</v>
      </c>
      <c r="K13" s="95">
        <v>2680</v>
      </c>
      <c r="L13" s="95">
        <v>2746</v>
      </c>
      <c r="M13" s="96">
        <f t="shared" si="0"/>
        <v>5426</v>
      </c>
      <c r="N13" s="2"/>
    </row>
    <row r="14" spans="1:14" s="5" customFormat="1" ht="22.5" customHeight="1">
      <c r="A14" s="16"/>
      <c r="B14" s="24" t="s">
        <v>29</v>
      </c>
      <c r="C14" s="25"/>
      <c r="D14" s="26"/>
      <c r="E14" s="25"/>
      <c r="F14" s="25"/>
      <c r="G14" s="25"/>
      <c r="H14" s="26"/>
      <c r="I14" s="27"/>
      <c r="J14" s="98" t="s">
        <v>69</v>
      </c>
      <c r="K14" s="95">
        <v>2033</v>
      </c>
      <c r="L14" s="95">
        <v>2086</v>
      </c>
      <c r="M14" s="96">
        <f t="shared" si="0"/>
        <v>4119</v>
      </c>
      <c r="N14" s="2"/>
    </row>
    <row r="15" spans="1:14" s="5" customFormat="1" ht="22.5" customHeight="1">
      <c r="A15" s="16"/>
      <c r="B15" s="37">
        <f>C15+E15+G15</f>
        <v>53624</v>
      </c>
      <c r="C15" s="29">
        <f>SUM(C9:C13)</f>
        <v>5423</v>
      </c>
      <c r="D15" s="90">
        <f>SUM(C15/B15)</f>
        <v>0.10113009100402805</v>
      </c>
      <c r="E15" s="38">
        <f>SUM(E9:E13)</f>
        <v>29302</v>
      </c>
      <c r="F15" s="90">
        <f>SUM(E15/B15)</f>
        <v>0.5464344323437267</v>
      </c>
      <c r="G15" s="38">
        <f>SUM(G9:G13)</f>
        <v>18899</v>
      </c>
      <c r="H15" s="90">
        <f>SUM(G15/B15)</f>
        <v>0.3524354766522453</v>
      </c>
      <c r="I15" s="33"/>
      <c r="J15" s="98" t="s">
        <v>70</v>
      </c>
      <c r="K15" s="95">
        <v>1511</v>
      </c>
      <c r="L15" s="95">
        <v>1600</v>
      </c>
      <c r="M15" s="96">
        <f t="shared" si="0"/>
        <v>3111</v>
      </c>
      <c r="N15" s="2"/>
    </row>
    <row r="16" spans="1:14" s="5" customFormat="1" ht="22.5" customHeight="1">
      <c r="A16" s="2"/>
      <c r="B16" s="39"/>
      <c r="C16" s="40"/>
      <c r="D16" s="41"/>
      <c r="E16" s="40"/>
      <c r="F16" s="40"/>
      <c r="G16" s="40"/>
      <c r="H16" s="41"/>
      <c r="I16" s="42"/>
      <c r="J16" s="98" t="s">
        <v>71</v>
      </c>
      <c r="K16" s="95">
        <v>1283</v>
      </c>
      <c r="L16" s="95">
        <v>1392</v>
      </c>
      <c r="M16" s="96">
        <f t="shared" si="0"/>
        <v>2675</v>
      </c>
      <c r="N16" s="2"/>
    </row>
    <row r="17" spans="1:14" ht="22.5" customHeight="1">
      <c r="A17" s="6"/>
      <c r="B17" s="91" t="s">
        <v>59</v>
      </c>
      <c r="C17" s="7"/>
      <c r="D17" s="6"/>
      <c r="E17" s="7"/>
      <c r="F17" s="7"/>
      <c r="G17" s="7"/>
      <c r="H17" s="6"/>
      <c r="I17" s="6"/>
      <c r="J17" s="98" t="s">
        <v>72</v>
      </c>
      <c r="K17" s="95">
        <v>1311</v>
      </c>
      <c r="L17" s="95">
        <v>1354</v>
      </c>
      <c r="M17" s="96">
        <f t="shared" si="0"/>
        <v>2665</v>
      </c>
      <c r="N17" s="6"/>
    </row>
    <row r="18" spans="1:14" ht="22.5" customHeight="1">
      <c r="A18" s="6"/>
      <c r="B18" s="91" t="s">
        <v>101</v>
      </c>
      <c r="C18" s="7"/>
      <c r="D18" s="6"/>
      <c r="E18" s="7"/>
      <c r="F18" s="7"/>
      <c r="G18" s="162"/>
      <c r="H18" s="162"/>
      <c r="I18" s="6"/>
      <c r="J18" s="98" t="s">
        <v>73</v>
      </c>
      <c r="K18" s="95">
        <v>1489</v>
      </c>
      <c r="L18" s="95">
        <v>1468</v>
      </c>
      <c r="M18" s="96">
        <f t="shared" si="0"/>
        <v>2957</v>
      </c>
      <c r="N18" s="6"/>
    </row>
    <row r="19" spans="1:14" ht="22.5" customHeight="1">
      <c r="A19" s="6"/>
      <c r="B19" s="91" t="s">
        <v>102</v>
      </c>
      <c r="C19" s="7"/>
      <c r="D19" s="6"/>
      <c r="E19" s="7"/>
      <c r="F19" s="7"/>
      <c r="G19" s="7"/>
      <c r="H19" s="6"/>
      <c r="I19" s="6"/>
      <c r="J19" s="98" t="s">
        <v>74</v>
      </c>
      <c r="K19" s="95">
        <v>1133</v>
      </c>
      <c r="L19" s="95">
        <v>1138</v>
      </c>
      <c r="M19" s="96">
        <f t="shared" si="0"/>
        <v>2271</v>
      </c>
      <c r="N19" s="6"/>
    </row>
    <row r="20" spans="1:14" ht="22.5" customHeight="1">
      <c r="A20" s="6"/>
      <c r="B20" s="7"/>
      <c r="C20" s="7"/>
      <c r="D20" s="6"/>
      <c r="E20" s="7"/>
      <c r="F20" s="7"/>
      <c r="G20" s="7"/>
      <c r="H20" s="6"/>
      <c r="I20" s="6"/>
      <c r="J20" s="98" t="s">
        <v>75</v>
      </c>
      <c r="K20" s="95">
        <v>964</v>
      </c>
      <c r="L20" s="95">
        <v>1006</v>
      </c>
      <c r="M20" s="96">
        <f t="shared" si="0"/>
        <v>1970</v>
      </c>
      <c r="N20" s="6"/>
    </row>
    <row r="21" spans="1:14" ht="22.5" customHeight="1">
      <c r="A21" s="6"/>
      <c r="B21" s="7"/>
      <c r="C21" s="7"/>
      <c r="D21" s="6"/>
      <c r="E21" s="7"/>
      <c r="F21" s="7"/>
      <c r="G21" s="7"/>
      <c r="H21" s="6"/>
      <c r="I21" s="6"/>
      <c r="J21" s="98" t="s">
        <v>76</v>
      </c>
      <c r="K21" s="95">
        <v>891</v>
      </c>
      <c r="L21" s="95">
        <v>924</v>
      </c>
      <c r="M21" s="96">
        <f t="shared" si="0"/>
        <v>1815</v>
      </c>
      <c r="N21" s="6"/>
    </row>
    <row r="22" spans="1:14" ht="22.5" customHeight="1">
      <c r="A22" s="6"/>
      <c r="B22" s="7"/>
      <c r="C22" s="7"/>
      <c r="D22" s="6"/>
      <c r="E22" s="7"/>
      <c r="F22" s="7"/>
      <c r="G22" s="7"/>
      <c r="H22" s="6"/>
      <c r="I22" s="6"/>
      <c r="J22" s="98" t="s">
        <v>77</v>
      </c>
      <c r="K22" s="95">
        <v>1131</v>
      </c>
      <c r="L22" s="95">
        <v>1162</v>
      </c>
      <c r="M22" s="96">
        <f>SUM(K22:L22)</f>
        <v>2293</v>
      </c>
      <c r="N22" s="6"/>
    </row>
    <row r="23" spans="1:14" ht="22.5" customHeight="1">
      <c r="A23" s="6"/>
      <c r="B23" s="7"/>
      <c r="C23" s="7"/>
      <c r="D23" s="6"/>
      <c r="E23" s="7"/>
      <c r="F23" s="7"/>
      <c r="G23" s="7"/>
      <c r="H23" s="6"/>
      <c r="I23" s="6"/>
      <c r="J23" s="98" t="s">
        <v>78</v>
      </c>
      <c r="K23" s="95">
        <v>1048</v>
      </c>
      <c r="L23" s="95">
        <v>1014</v>
      </c>
      <c r="M23" s="96">
        <f>SUM(K23:L23)</f>
        <v>2062</v>
      </c>
      <c r="N23" s="6"/>
    </row>
    <row r="24" spans="1:14" ht="22.5" customHeight="1">
      <c r="A24" s="6"/>
      <c r="B24" s="7"/>
      <c r="C24" s="7"/>
      <c r="D24" s="6"/>
      <c r="E24" s="7"/>
      <c r="F24" s="7"/>
      <c r="G24" s="7"/>
      <c r="H24" s="6"/>
      <c r="I24" s="6"/>
      <c r="J24" s="98" t="s">
        <v>79</v>
      </c>
      <c r="K24" s="95">
        <v>928</v>
      </c>
      <c r="L24" s="95">
        <v>865</v>
      </c>
      <c r="M24" s="96">
        <f>SUM(K24+L24)</f>
        <v>1793</v>
      </c>
      <c r="N24" s="6"/>
    </row>
    <row r="25" spans="1:14" ht="22.5" customHeight="1">
      <c r="A25" s="6"/>
      <c r="B25" s="7"/>
      <c r="C25" s="7"/>
      <c r="D25" s="6"/>
      <c r="E25" s="7"/>
      <c r="F25" s="7"/>
      <c r="G25" s="7"/>
      <c r="H25" s="6"/>
      <c r="I25" s="6"/>
      <c r="J25" s="98" t="s">
        <v>80</v>
      </c>
      <c r="K25" s="95">
        <v>792</v>
      </c>
      <c r="L25" s="95">
        <v>776</v>
      </c>
      <c r="M25" s="96">
        <f>SUM(K25+L25)</f>
        <v>1568</v>
      </c>
      <c r="N25" s="6"/>
    </row>
    <row r="26" spans="1:14" ht="25.5" customHeight="1">
      <c r="A26" s="6"/>
      <c r="B26" s="7"/>
      <c r="C26" s="7"/>
      <c r="D26" s="6"/>
      <c r="E26" s="7"/>
      <c r="F26" s="7"/>
      <c r="G26" s="7"/>
      <c r="H26" s="6"/>
      <c r="I26" s="6"/>
      <c r="J26" s="92" t="s">
        <v>30</v>
      </c>
      <c r="K26" s="97">
        <f>SUM(K4:K25)</f>
        <v>24579</v>
      </c>
      <c r="L26" s="97">
        <f>SUM(L4:L25)</f>
        <v>29045</v>
      </c>
      <c r="M26" s="97">
        <f>SUM(M4:M25)</f>
        <v>53624</v>
      </c>
      <c r="N26" s="6"/>
    </row>
    <row r="27" spans="1:14" ht="5.25" customHeight="1">
      <c r="A27" s="6"/>
      <c r="B27" s="7"/>
      <c r="C27" s="7"/>
      <c r="D27" s="6"/>
      <c r="E27" s="7"/>
      <c r="F27" s="7"/>
      <c r="G27" s="7"/>
      <c r="H27" s="6"/>
      <c r="I27" s="6"/>
      <c r="J27" s="6"/>
      <c r="K27" s="7"/>
      <c r="L27" s="7"/>
      <c r="M27" s="8"/>
      <c r="N27" s="6"/>
    </row>
    <row r="28" spans="1:14" ht="6" customHeight="1">
      <c r="A28" s="6"/>
      <c r="B28" s="7"/>
      <c r="C28" s="7"/>
      <c r="D28" s="6"/>
      <c r="E28" s="7"/>
      <c r="F28" s="7"/>
      <c r="G28" s="7"/>
      <c r="H28" s="6"/>
      <c r="I28" s="6"/>
      <c r="J28" s="6"/>
      <c r="K28" s="7"/>
      <c r="L28" s="7"/>
      <c r="M28" s="8"/>
      <c r="N28" s="6"/>
    </row>
  </sheetData>
  <sheetProtection/>
  <mergeCells count="10">
    <mergeCell ref="E5:F5"/>
    <mergeCell ref="G5:H5"/>
    <mergeCell ref="C6:D6"/>
    <mergeCell ref="E6:F6"/>
    <mergeCell ref="G6:H6"/>
    <mergeCell ref="B1:H1"/>
    <mergeCell ref="B2:H2"/>
    <mergeCell ref="B3:H3"/>
    <mergeCell ref="B4:H4"/>
    <mergeCell ref="C5:D5"/>
  </mergeCells>
  <printOptions/>
  <pageMargins left="0.61" right="0.55" top="0.51" bottom="0.2" header="0.31" footer="0.3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U89"/>
  <sheetViews>
    <sheetView zoomScalePageLayoutView="0" workbookViewId="0" topLeftCell="A1">
      <selection activeCell="B1" sqref="B1:T1"/>
    </sheetView>
  </sheetViews>
  <sheetFormatPr defaultColWidth="8.25390625" defaultRowHeight="34.5" customHeight="1"/>
  <cols>
    <col min="1" max="1" width="2.75390625" style="2" customWidth="1"/>
    <col min="2" max="2" width="7.625" style="2" customWidth="1"/>
    <col min="3" max="3" width="12.00390625" style="2" customWidth="1"/>
    <col min="4" max="4" width="9.125" style="2" customWidth="1"/>
    <col min="5" max="5" width="1.625" style="2" customWidth="1"/>
    <col min="6" max="6" width="5.125" style="2" customWidth="1"/>
    <col min="7" max="7" width="1.625" style="2" customWidth="1"/>
    <col min="8" max="8" width="9.125" style="2" customWidth="1"/>
    <col min="9" max="9" width="1.625" style="2" customWidth="1"/>
    <col min="10" max="10" width="5.125" style="2" customWidth="1"/>
    <col min="11" max="11" width="1.625" style="2" customWidth="1"/>
    <col min="12" max="12" width="9.125" style="2" customWidth="1"/>
    <col min="13" max="13" width="1.625" style="2" customWidth="1"/>
    <col min="14" max="14" width="5.125" style="2" customWidth="1"/>
    <col min="15" max="16" width="1.625" style="2" customWidth="1"/>
    <col min="17" max="17" width="9.125" style="2" customWidth="1"/>
    <col min="18" max="18" width="1.625" style="2" customWidth="1"/>
    <col min="19" max="19" width="5.125" style="2" customWidth="1"/>
    <col min="20" max="20" width="1.625" style="2" customWidth="1"/>
    <col min="21" max="16384" width="8.25390625" style="2" customWidth="1"/>
  </cols>
  <sheetData>
    <row r="1" spans="2:21" ht="30" customHeight="1">
      <c r="B1" s="173" t="s">
        <v>127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"/>
    </row>
    <row r="2" spans="2:21" ht="17.25" customHeight="1">
      <c r="B2" s="4"/>
      <c r="C2" s="4"/>
      <c r="D2" s="4"/>
      <c r="E2" s="4"/>
      <c r="F2" s="4"/>
      <c r="G2" s="4"/>
      <c r="H2" s="4"/>
      <c r="I2" s="4"/>
      <c r="J2" s="163"/>
      <c r="K2" s="163"/>
      <c r="L2" s="163"/>
      <c r="M2" s="189" t="s">
        <v>112</v>
      </c>
      <c r="N2" s="189"/>
      <c r="O2" s="189"/>
      <c r="P2" s="189"/>
      <c r="Q2" s="189"/>
      <c r="R2" s="189"/>
      <c r="S2" s="189"/>
      <c r="T2" s="163"/>
      <c r="U2" s="1"/>
    </row>
    <row r="3" spans="2:20" ht="17.25" customHeight="1">
      <c r="B3" s="43"/>
      <c r="C3" s="43"/>
      <c r="D3" s="43"/>
      <c r="E3" s="43"/>
      <c r="F3" s="43"/>
      <c r="G3" s="43"/>
      <c r="H3" s="43"/>
      <c r="I3" s="43"/>
      <c r="J3" s="188" t="s">
        <v>106</v>
      </c>
      <c r="K3" s="188"/>
      <c r="L3" s="188"/>
      <c r="M3" s="188"/>
      <c r="N3" s="188"/>
      <c r="O3" s="188"/>
      <c r="P3" s="188"/>
      <c r="Q3" s="188"/>
      <c r="R3" s="188"/>
      <c r="S3" s="188"/>
      <c r="T3" s="188"/>
    </row>
    <row r="4" spans="2:20" ht="21.75" customHeight="1">
      <c r="B4" s="176" t="s">
        <v>82</v>
      </c>
      <c r="C4" s="177"/>
      <c r="D4" s="176" t="s">
        <v>10</v>
      </c>
      <c r="E4" s="190"/>
      <c r="F4" s="190"/>
      <c r="G4" s="190"/>
      <c r="H4" s="176" t="s">
        <v>0</v>
      </c>
      <c r="I4" s="190"/>
      <c r="J4" s="190"/>
      <c r="K4" s="177"/>
      <c r="L4" s="176" t="s">
        <v>1</v>
      </c>
      <c r="M4" s="190"/>
      <c r="N4" s="190"/>
      <c r="O4" s="190"/>
      <c r="P4" s="176" t="s">
        <v>2</v>
      </c>
      <c r="Q4" s="190"/>
      <c r="R4" s="190"/>
      <c r="S4" s="190"/>
      <c r="T4" s="177"/>
    </row>
    <row r="5" spans="2:20" ht="21.75" customHeight="1">
      <c r="B5" s="178" t="s">
        <v>92</v>
      </c>
      <c r="C5" s="49" t="s">
        <v>31</v>
      </c>
      <c r="D5" s="51">
        <v>7563</v>
      </c>
      <c r="E5" s="66" t="s">
        <v>34</v>
      </c>
      <c r="F5" s="81">
        <v>63</v>
      </c>
      <c r="G5" s="129" t="s">
        <v>35</v>
      </c>
      <c r="H5" s="81">
        <v>7062</v>
      </c>
      <c r="I5" s="128" t="s">
        <v>34</v>
      </c>
      <c r="J5" s="81">
        <v>32</v>
      </c>
      <c r="K5" s="129" t="s">
        <v>35</v>
      </c>
      <c r="L5" s="146">
        <v>8722</v>
      </c>
      <c r="M5" s="143" t="s">
        <v>34</v>
      </c>
      <c r="N5" s="81">
        <v>74</v>
      </c>
      <c r="O5" s="129" t="s">
        <v>35</v>
      </c>
      <c r="P5" s="128"/>
      <c r="Q5" s="51">
        <f aca="true" t="shared" si="0" ref="Q5:Q17">H5+L5</f>
        <v>15784</v>
      </c>
      <c r="R5" s="143" t="s">
        <v>34</v>
      </c>
      <c r="S5" s="71">
        <f>J5+N5</f>
        <v>106</v>
      </c>
      <c r="T5" s="129" t="s">
        <v>35</v>
      </c>
    </row>
    <row r="6" spans="2:20" ht="21.75" customHeight="1">
      <c r="B6" s="179"/>
      <c r="C6" s="56" t="s">
        <v>32</v>
      </c>
      <c r="D6" s="58">
        <v>5490</v>
      </c>
      <c r="E6" s="66" t="s">
        <v>34</v>
      </c>
      <c r="F6" s="61">
        <v>57</v>
      </c>
      <c r="G6" s="65" t="s">
        <v>35</v>
      </c>
      <c r="H6" s="61">
        <v>5652</v>
      </c>
      <c r="I6" s="66" t="s">
        <v>34</v>
      </c>
      <c r="J6" s="61">
        <v>29</v>
      </c>
      <c r="K6" s="65" t="s">
        <v>35</v>
      </c>
      <c r="L6" s="147">
        <v>6497</v>
      </c>
      <c r="M6" s="63" t="s">
        <v>34</v>
      </c>
      <c r="N6" s="61">
        <v>60</v>
      </c>
      <c r="O6" s="65" t="s">
        <v>35</v>
      </c>
      <c r="P6" s="66"/>
      <c r="Q6" s="58">
        <f t="shared" si="0"/>
        <v>12149</v>
      </c>
      <c r="R6" s="63" t="s">
        <v>34</v>
      </c>
      <c r="S6" s="71">
        <f aca="true" t="shared" si="1" ref="S6:S36">J6+N6</f>
        <v>89</v>
      </c>
      <c r="T6" s="65" t="s">
        <v>35</v>
      </c>
    </row>
    <row r="7" spans="2:20" ht="21.75" customHeight="1">
      <c r="B7" s="179"/>
      <c r="C7" s="152" t="s">
        <v>103</v>
      </c>
      <c r="D7" s="58">
        <v>1000</v>
      </c>
      <c r="E7" s="66" t="s">
        <v>34</v>
      </c>
      <c r="F7" s="61">
        <v>11</v>
      </c>
      <c r="G7" s="65" t="s">
        <v>35</v>
      </c>
      <c r="H7" s="61">
        <v>993</v>
      </c>
      <c r="I7" s="66" t="s">
        <v>34</v>
      </c>
      <c r="J7" s="61">
        <v>11</v>
      </c>
      <c r="K7" s="65" t="s">
        <v>35</v>
      </c>
      <c r="L7" s="147">
        <v>1115</v>
      </c>
      <c r="M7" s="63" t="s">
        <v>34</v>
      </c>
      <c r="N7" s="61">
        <v>2</v>
      </c>
      <c r="O7" s="65" t="s">
        <v>35</v>
      </c>
      <c r="P7" s="66"/>
      <c r="Q7" s="58">
        <f t="shared" si="0"/>
        <v>2108</v>
      </c>
      <c r="R7" s="63" t="s">
        <v>34</v>
      </c>
      <c r="S7" s="71">
        <f t="shared" si="1"/>
        <v>13</v>
      </c>
      <c r="T7" s="65" t="s">
        <v>35</v>
      </c>
    </row>
    <row r="8" spans="2:20" ht="21.75" customHeight="1">
      <c r="B8" s="179"/>
      <c r="C8" s="152" t="s">
        <v>104</v>
      </c>
      <c r="D8" s="58">
        <v>661</v>
      </c>
      <c r="E8" s="66" t="s">
        <v>34</v>
      </c>
      <c r="F8" s="157">
        <v>6</v>
      </c>
      <c r="G8" s="65" t="s">
        <v>35</v>
      </c>
      <c r="H8" s="70">
        <v>774</v>
      </c>
      <c r="I8" s="66" t="s">
        <v>34</v>
      </c>
      <c r="J8" s="70">
        <v>0</v>
      </c>
      <c r="K8" s="65" t="s">
        <v>35</v>
      </c>
      <c r="L8" s="147">
        <v>875</v>
      </c>
      <c r="M8" s="63" t="s">
        <v>34</v>
      </c>
      <c r="N8" s="61">
        <v>7</v>
      </c>
      <c r="O8" s="65" t="s">
        <v>35</v>
      </c>
      <c r="P8" s="66"/>
      <c r="Q8" s="58">
        <f t="shared" si="0"/>
        <v>1649</v>
      </c>
      <c r="R8" s="63" t="s">
        <v>34</v>
      </c>
      <c r="S8" s="71">
        <f t="shared" si="1"/>
        <v>7</v>
      </c>
      <c r="T8" s="65" t="s">
        <v>35</v>
      </c>
    </row>
    <row r="9" spans="2:20" ht="21.75" customHeight="1">
      <c r="B9" s="179"/>
      <c r="C9" s="56" t="s">
        <v>37</v>
      </c>
      <c r="D9" s="71">
        <v>1696</v>
      </c>
      <c r="E9" s="66" t="s">
        <v>34</v>
      </c>
      <c r="F9" s="61">
        <v>12</v>
      </c>
      <c r="G9" s="65" t="s">
        <v>35</v>
      </c>
      <c r="H9" s="61">
        <v>1889</v>
      </c>
      <c r="I9" s="66" t="s">
        <v>34</v>
      </c>
      <c r="J9" s="61">
        <v>8</v>
      </c>
      <c r="K9" s="65" t="s">
        <v>35</v>
      </c>
      <c r="L9" s="147">
        <v>2214</v>
      </c>
      <c r="M9" s="63" t="s">
        <v>34</v>
      </c>
      <c r="N9" s="61">
        <v>10</v>
      </c>
      <c r="O9" s="65" t="s">
        <v>35</v>
      </c>
      <c r="P9" s="66"/>
      <c r="Q9" s="58">
        <f t="shared" si="0"/>
        <v>4103</v>
      </c>
      <c r="R9" s="63" t="s">
        <v>34</v>
      </c>
      <c r="S9" s="71">
        <f t="shared" si="1"/>
        <v>18</v>
      </c>
      <c r="T9" s="65" t="s">
        <v>35</v>
      </c>
    </row>
    <row r="10" spans="2:20" ht="21.75" customHeight="1">
      <c r="B10" s="179"/>
      <c r="C10" s="56" t="s">
        <v>38</v>
      </c>
      <c r="D10" s="58">
        <v>1396</v>
      </c>
      <c r="E10" s="66" t="s">
        <v>34</v>
      </c>
      <c r="F10" s="61">
        <v>1</v>
      </c>
      <c r="G10" s="65" t="s">
        <v>35</v>
      </c>
      <c r="H10" s="61">
        <v>1447</v>
      </c>
      <c r="I10" s="66" t="s">
        <v>34</v>
      </c>
      <c r="J10" s="61">
        <v>0</v>
      </c>
      <c r="K10" s="65" t="s">
        <v>35</v>
      </c>
      <c r="L10" s="147">
        <v>1700</v>
      </c>
      <c r="M10" s="63" t="s">
        <v>34</v>
      </c>
      <c r="N10" s="61">
        <v>10</v>
      </c>
      <c r="O10" s="65" t="s">
        <v>35</v>
      </c>
      <c r="P10" s="66"/>
      <c r="Q10" s="58">
        <f t="shared" si="0"/>
        <v>3147</v>
      </c>
      <c r="R10" s="63" t="s">
        <v>34</v>
      </c>
      <c r="S10" s="71">
        <f t="shared" si="1"/>
        <v>10</v>
      </c>
      <c r="T10" s="65" t="s">
        <v>35</v>
      </c>
    </row>
    <row r="11" spans="2:20" ht="21.75" customHeight="1">
      <c r="B11" s="179"/>
      <c r="C11" s="152" t="s">
        <v>105</v>
      </c>
      <c r="D11" s="58">
        <v>66</v>
      </c>
      <c r="E11" s="66" t="s">
        <v>34</v>
      </c>
      <c r="F11" s="157">
        <v>0</v>
      </c>
      <c r="G11" s="65" t="s">
        <v>35</v>
      </c>
      <c r="H11" s="70">
        <v>63</v>
      </c>
      <c r="I11" s="66" t="s">
        <v>34</v>
      </c>
      <c r="J11" s="70">
        <v>0</v>
      </c>
      <c r="K11" s="65" t="s">
        <v>35</v>
      </c>
      <c r="L11" s="148">
        <v>87</v>
      </c>
      <c r="M11" s="63" t="s">
        <v>34</v>
      </c>
      <c r="N11" s="70">
        <v>0</v>
      </c>
      <c r="O11" s="65" t="s">
        <v>35</v>
      </c>
      <c r="P11" s="66"/>
      <c r="Q11" s="58">
        <f t="shared" si="0"/>
        <v>150</v>
      </c>
      <c r="R11" s="63" t="s">
        <v>34</v>
      </c>
      <c r="S11" s="71">
        <f t="shared" si="1"/>
        <v>0</v>
      </c>
      <c r="T11" s="65" t="s">
        <v>35</v>
      </c>
    </row>
    <row r="12" spans="2:20" ht="21.75" customHeight="1">
      <c r="B12" s="179"/>
      <c r="C12" s="56" t="s">
        <v>40</v>
      </c>
      <c r="D12" s="58">
        <v>605</v>
      </c>
      <c r="E12" s="66" t="s">
        <v>34</v>
      </c>
      <c r="F12" s="157">
        <v>0</v>
      </c>
      <c r="G12" s="65" t="s">
        <v>35</v>
      </c>
      <c r="H12" s="61">
        <v>631</v>
      </c>
      <c r="I12" s="66" t="s">
        <v>34</v>
      </c>
      <c r="J12" s="61">
        <v>0</v>
      </c>
      <c r="K12" s="65" t="s">
        <v>35</v>
      </c>
      <c r="L12" s="147">
        <v>752</v>
      </c>
      <c r="M12" s="63" t="s">
        <v>34</v>
      </c>
      <c r="N12" s="61">
        <v>3</v>
      </c>
      <c r="O12" s="65" t="s">
        <v>35</v>
      </c>
      <c r="P12" s="66"/>
      <c r="Q12" s="58">
        <f t="shared" si="0"/>
        <v>1383</v>
      </c>
      <c r="R12" s="63" t="s">
        <v>34</v>
      </c>
      <c r="S12" s="71">
        <f t="shared" si="1"/>
        <v>3</v>
      </c>
      <c r="T12" s="65" t="s">
        <v>35</v>
      </c>
    </row>
    <row r="13" spans="2:20" ht="21.75" customHeight="1">
      <c r="B13" s="179"/>
      <c r="C13" s="56" t="s">
        <v>41</v>
      </c>
      <c r="D13" s="58">
        <v>971</v>
      </c>
      <c r="E13" s="66" t="s">
        <v>34</v>
      </c>
      <c r="F13" s="61">
        <v>1</v>
      </c>
      <c r="G13" s="65" t="s">
        <v>35</v>
      </c>
      <c r="H13" s="61">
        <v>1020</v>
      </c>
      <c r="I13" s="66" t="s">
        <v>34</v>
      </c>
      <c r="J13" s="61">
        <v>1</v>
      </c>
      <c r="K13" s="65" t="s">
        <v>35</v>
      </c>
      <c r="L13" s="147">
        <v>1180</v>
      </c>
      <c r="M13" s="63" t="s">
        <v>34</v>
      </c>
      <c r="N13" s="61">
        <v>2</v>
      </c>
      <c r="O13" s="65" t="s">
        <v>35</v>
      </c>
      <c r="P13" s="66"/>
      <c r="Q13" s="58">
        <f t="shared" si="0"/>
        <v>2200</v>
      </c>
      <c r="R13" s="63" t="s">
        <v>34</v>
      </c>
      <c r="S13" s="71">
        <f t="shared" si="1"/>
        <v>3</v>
      </c>
      <c r="T13" s="65" t="s">
        <v>35</v>
      </c>
    </row>
    <row r="14" spans="2:20" ht="21.75" customHeight="1">
      <c r="B14" s="179"/>
      <c r="C14" s="56" t="s">
        <v>42</v>
      </c>
      <c r="D14" s="58">
        <v>299</v>
      </c>
      <c r="E14" s="66" t="s">
        <v>34</v>
      </c>
      <c r="F14" s="157">
        <v>0</v>
      </c>
      <c r="G14" s="65" t="s">
        <v>35</v>
      </c>
      <c r="H14" s="61">
        <v>386</v>
      </c>
      <c r="I14" s="66" t="s">
        <v>34</v>
      </c>
      <c r="J14" s="61">
        <v>0</v>
      </c>
      <c r="K14" s="65" t="s">
        <v>35</v>
      </c>
      <c r="L14" s="147">
        <v>465</v>
      </c>
      <c r="M14" s="63" t="s">
        <v>34</v>
      </c>
      <c r="N14" s="61">
        <v>1</v>
      </c>
      <c r="O14" s="65" t="s">
        <v>35</v>
      </c>
      <c r="P14" s="66"/>
      <c r="Q14" s="58">
        <f t="shared" si="0"/>
        <v>851</v>
      </c>
      <c r="R14" s="63" t="s">
        <v>34</v>
      </c>
      <c r="S14" s="71">
        <f t="shared" si="1"/>
        <v>1</v>
      </c>
      <c r="T14" s="65" t="s">
        <v>35</v>
      </c>
    </row>
    <row r="15" spans="2:20" ht="21.75" customHeight="1">
      <c r="B15" s="179"/>
      <c r="C15" s="56" t="s">
        <v>43</v>
      </c>
      <c r="D15" s="58">
        <v>77</v>
      </c>
      <c r="E15" s="66" t="s">
        <v>34</v>
      </c>
      <c r="F15" s="157">
        <v>0</v>
      </c>
      <c r="G15" s="65" t="s">
        <v>35</v>
      </c>
      <c r="H15" s="61">
        <v>83</v>
      </c>
      <c r="I15" s="66" t="s">
        <v>34</v>
      </c>
      <c r="J15" s="61">
        <v>0</v>
      </c>
      <c r="K15" s="65" t="s">
        <v>35</v>
      </c>
      <c r="L15" s="147">
        <v>105</v>
      </c>
      <c r="M15" s="63" t="s">
        <v>34</v>
      </c>
      <c r="N15" s="61">
        <v>0</v>
      </c>
      <c r="O15" s="65" t="s">
        <v>35</v>
      </c>
      <c r="P15" s="66"/>
      <c r="Q15" s="58">
        <f t="shared" si="0"/>
        <v>188</v>
      </c>
      <c r="R15" s="63" t="s">
        <v>34</v>
      </c>
      <c r="S15" s="71">
        <f t="shared" si="1"/>
        <v>0</v>
      </c>
      <c r="T15" s="65" t="s">
        <v>35</v>
      </c>
    </row>
    <row r="16" spans="2:20" ht="21.75" customHeight="1">
      <c r="B16" s="179"/>
      <c r="C16" s="56" t="s">
        <v>44</v>
      </c>
      <c r="D16" s="58">
        <v>4</v>
      </c>
      <c r="E16" s="66" t="s">
        <v>34</v>
      </c>
      <c r="F16" s="157">
        <v>0</v>
      </c>
      <c r="G16" s="65" t="s">
        <v>35</v>
      </c>
      <c r="H16" s="61">
        <v>2</v>
      </c>
      <c r="I16" s="66" t="s">
        <v>34</v>
      </c>
      <c r="J16" s="61">
        <v>0</v>
      </c>
      <c r="K16" s="65" t="s">
        <v>35</v>
      </c>
      <c r="L16" s="147">
        <v>4</v>
      </c>
      <c r="M16" s="63" t="s">
        <v>34</v>
      </c>
      <c r="N16" s="61">
        <v>0</v>
      </c>
      <c r="O16" s="65" t="s">
        <v>35</v>
      </c>
      <c r="P16" s="66"/>
      <c r="Q16" s="58">
        <f t="shared" si="0"/>
        <v>6</v>
      </c>
      <c r="R16" s="63" t="s">
        <v>34</v>
      </c>
      <c r="S16" s="71">
        <f t="shared" si="1"/>
        <v>0</v>
      </c>
      <c r="T16" s="65" t="s">
        <v>35</v>
      </c>
    </row>
    <row r="17" spans="2:20" ht="21.75" customHeight="1">
      <c r="B17" s="179"/>
      <c r="C17" s="56" t="s">
        <v>11</v>
      </c>
      <c r="D17" s="58">
        <v>486</v>
      </c>
      <c r="E17" s="66" t="s">
        <v>34</v>
      </c>
      <c r="F17" s="157">
        <v>0</v>
      </c>
      <c r="G17" s="65" t="s">
        <v>35</v>
      </c>
      <c r="H17" s="61">
        <v>493</v>
      </c>
      <c r="I17" s="66" t="s">
        <v>34</v>
      </c>
      <c r="J17" s="61">
        <v>0</v>
      </c>
      <c r="K17" s="65" t="s">
        <v>35</v>
      </c>
      <c r="L17" s="147">
        <v>450</v>
      </c>
      <c r="M17" s="63" t="s">
        <v>34</v>
      </c>
      <c r="N17" s="61">
        <v>0</v>
      </c>
      <c r="O17" s="65" t="s">
        <v>35</v>
      </c>
      <c r="P17" s="66"/>
      <c r="Q17" s="58">
        <f t="shared" si="0"/>
        <v>943</v>
      </c>
      <c r="R17" s="63" t="s">
        <v>34</v>
      </c>
      <c r="S17" s="71">
        <f t="shared" si="1"/>
        <v>0</v>
      </c>
      <c r="T17" s="65" t="s">
        <v>35</v>
      </c>
    </row>
    <row r="18" spans="2:20" ht="21.75" customHeight="1">
      <c r="B18" s="180"/>
      <c r="C18" s="100" t="s">
        <v>45</v>
      </c>
      <c r="D18" s="130">
        <f>D5+D6+D9+D10+D12+D13+D14+D15+D16+D17</f>
        <v>18587</v>
      </c>
      <c r="E18" s="131" t="s">
        <v>34</v>
      </c>
      <c r="F18" s="114">
        <f>F5+F6+F9+F10+F12+F13+F14+F15+F16+F17</f>
        <v>134</v>
      </c>
      <c r="G18" s="132" t="s">
        <v>35</v>
      </c>
      <c r="H18" s="114">
        <f>H5+H6+H9+H10+H12+H13+H14+H15+H16+H17</f>
        <v>18665</v>
      </c>
      <c r="I18" s="131" t="s">
        <v>34</v>
      </c>
      <c r="J18" s="114">
        <f>J5+J6+J9+J10+J12+J13+J14+J15+J16+J17</f>
        <v>70</v>
      </c>
      <c r="K18" s="132" t="s">
        <v>35</v>
      </c>
      <c r="L18" s="130">
        <f>L5+L6+L9+L10+L12+L13+L14+L15+L16+L17</f>
        <v>22089</v>
      </c>
      <c r="M18" s="144" t="s">
        <v>34</v>
      </c>
      <c r="N18" s="114">
        <f>N5+N6+N9+N10+N12+N13+N14+N15+N16+N17</f>
        <v>160</v>
      </c>
      <c r="O18" s="132" t="s">
        <v>35</v>
      </c>
      <c r="P18" s="131"/>
      <c r="Q18" s="133">
        <f>Q5+Q6+Q9+Q10+Q12+Q13+Q14+Q15+Q16+Q17</f>
        <v>40754</v>
      </c>
      <c r="R18" s="144" t="s">
        <v>34</v>
      </c>
      <c r="S18" s="133">
        <f t="shared" si="1"/>
        <v>230</v>
      </c>
      <c r="T18" s="132" t="s">
        <v>35</v>
      </c>
    </row>
    <row r="19" spans="2:20" ht="21.75" customHeight="1">
      <c r="B19" s="178" t="s">
        <v>93</v>
      </c>
      <c r="C19" s="49" t="s">
        <v>46</v>
      </c>
      <c r="D19" s="71">
        <v>462</v>
      </c>
      <c r="E19" s="128" t="s">
        <v>34</v>
      </c>
      <c r="F19" s="158">
        <v>13</v>
      </c>
      <c r="G19" s="129" t="s">
        <v>35</v>
      </c>
      <c r="H19" s="81">
        <v>453</v>
      </c>
      <c r="I19" s="128" t="s">
        <v>34</v>
      </c>
      <c r="J19" s="81">
        <v>14</v>
      </c>
      <c r="K19" s="129" t="s">
        <v>35</v>
      </c>
      <c r="L19" s="149">
        <v>530</v>
      </c>
      <c r="M19" s="143" t="s">
        <v>34</v>
      </c>
      <c r="N19" s="81">
        <v>0</v>
      </c>
      <c r="O19" s="129" t="s">
        <v>35</v>
      </c>
      <c r="P19" s="128"/>
      <c r="Q19" s="71">
        <f>H19+L19</f>
        <v>983</v>
      </c>
      <c r="R19" s="143" t="s">
        <v>34</v>
      </c>
      <c r="S19" s="71">
        <f t="shared" si="1"/>
        <v>14</v>
      </c>
      <c r="T19" s="129" t="s">
        <v>35</v>
      </c>
    </row>
    <row r="20" spans="2:20" ht="21.75" customHeight="1">
      <c r="B20" s="180"/>
      <c r="C20" s="100" t="s">
        <v>12</v>
      </c>
      <c r="D20" s="134">
        <f>SUM(D19)</f>
        <v>462</v>
      </c>
      <c r="E20" s="131" t="s">
        <v>34</v>
      </c>
      <c r="F20" s="159">
        <f>SUM(F19)</f>
        <v>13</v>
      </c>
      <c r="G20" s="132" t="s">
        <v>35</v>
      </c>
      <c r="H20" s="117">
        <f>SUM(H19)</f>
        <v>453</v>
      </c>
      <c r="I20" s="131" t="s">
        <v>34</v>
      </c>
      <c r="J20" s="133">
        <f>SUM(J19)</f>
        <v>14</v>
      </c>
      <c r="K20" s="132" t="s">
        <v>35</v>
      </c>
      <c r="L20" s="150">
        <f>SUM(L19)</f>
        <v>530</v>
      </c>
      <c r="M20" s="144" t="s">
        <v>34</v>
      </c>
      <c r="N20" s="133">
        <f>SUM(N19)</f>
        <v>0</v>
      </c>
      <c r="O20" s="132" t="s">
        <v>35</v>
      </c>
      <c r="P20" s="131"/>
      <c r="Q20" s="133">
        <f>SUM(Q19)</f>
        <v>983</v>
      </c>
      <c r="R20" s="144" t="s">
        <v>34</v>
      </c>
      <c r="S20" s="133">
        <f t="shared" si="1"/>
        <v>14</v>
      </c>
      <c r="T20" s="132" t="s">
        <v>35</v>
      </c>
    </row>
    <row r="21" spans="2:20" ht="21.75" customHeight="1">
      <c r="B21" s="181" t="s">
        <v>94</v>
      </c>
      <c r="C21" s="49" t="s">
        <v>47</v>
      </c>
      <c r="D21" s="71">
        <v>507</v>
      </c>
      <c r="E21" s="128" t="s">
        <v>34</v>
      </c>
      <c r="F21" s="158">
        <v>11</v>
      </c>
      <c r="G21" s="129" t="s">
        <v>35</v>
      </c>
      <c r="H21" s="81">
        <v>503</v>
      </c>
      <c r="I21" s="128" t="s">
        <v>34</v>
      </c>
      <c r="J21" s="81">
        <v>2</v>
      </c>
      <c r="K21" s="129" t="s">
        <v>35</v>
      </c>
      <c r="L21" s="149">
        <v>623</v>
      </c>
      <c r="M21" s="143" t="s">
        <v>34</v>
      </c>
      <c r="N21" s="81">
        <v>12</v>
      </c>
      <c r="O21" s="129" t="s">
        <v>35</v>
      </c>
      <c r="P21" s="128"/>
      <c r="Q21" s="71">
        <f>H21+L21</f>
        <v>1126</v>
      </c>
      <c r="R21" s="143" t="s">
        <v>34</v>
      </c>
      <c r="S21" s="71">
        <f t="shared" si="1"/>
        <v>14</v>
      </c>
      <c r="T21" s="129" t="s">
        <v>35</v>
      </c>
    </row>
    <row r="22" spans="2:20" ht="21.75" customHeight="1">
      <c r="B22" s="182"/>
      <c r="C22" s="78" t="s">
        <v>48</v>
      </c>
      <c r="D22" s="71">
        <v>867</v>
      </c>
      <c r="E22" s="66" t="s">
        <v>34</v>
      </c>
      <c r="F22" s="158">
        <v>23</v>
      </c>
      <c r="G22" s="65" t="s">
        <v>35</v>
      </c>
      <c r="H22" s="81">
        <v>889</v>
      </c>
      <c r="I22" s="66" t="s">
        <v>34</v>
      </c>
      <c r="J22" s="81">
        <v>5</v>
      </c>
      <c r="K22" s="65" t="s">
        <v>35</v>
      </c>
      <c r="L22" s="149">
        <v>1056</v>
      </c>
      <c r="M22" s="63" t="s">
        <v>34</v>
      </c>
      <c r="N22" s="81">
        <v>28</v>
      </c>
      <c r="O22" s="65" t="s">
        <v>35</v>
      </c>
      <c r="P22" s="128"/>
      <c r="Q22" s="71">
        <f>H22+L22</f>
        <v>1945</v>
      </c>
      <c r="R22" s="63" t="s">
        <v>34</v>
      </c>
      <c r="S22" s="71">
        <f t="shared" si="1"/>
        <v>33</v>
      </c>
      <c r="T22" s="65" t="s">
        <v>35</v>
      </c>
    </row>
    <row r="23" spans="2:20" ht="21.75" customHeight="1">
      <c r="B23" s="183"/>
      <c r="C23" s="110" t="s">
        <v>45</v>
      </c>
      <c r="D23" s="134">
        <f>SUM(D21:D22)</f>
        <v>1374</v>
      </c>
      <c r="E23" s="131" t="s">
        <v>34</v>
      </c>
      <c r="F23" s="159">
        <f>SUM(F21:F22)</f>
        <v>34</v>
      </c>
      <c r="G23" s="132" t="s">
        <v>35</v>
      </c>
      <c r="H23" s="114">
        <f>SUM(H21:H22)</f>
        <v>1392</v>
      </c>
      <c r="I23" s="131" t="s">
        <v>34</v>
      </c>
      <c r="J23" s="114">
        <f>SUM(J21:J22)</f>
        <v>7</v>
      </c>
      <c r="K23" s="132" t="s">
        <v>35</v>
      </c>
      <c r="L23" s="130">
        <f>SUM(L21:L22)</f>
        <v>1679</v>
      </c>
      <c r="M23" s="144" t="s">
        <v>34</v>
      </c>
      <c r="N23" s="114">
        <f>SUM(N21:N22)</f>
        <v>40</v>
      </c>
      <c r="O23" s="132" t="s">
        <v>35</v>
      </c>
      <c r="P23" s="131"/>
      <c r="Q23" s="133">
        <f>SUM(Q21:Q22)</f>
        <v>3071</v>
      </c>
      <c r="R23" s="144" t="s">
        <v>34</v>
      </c>
      <c r="S23" s="133">
        <f t="shared" si="1"/>
        <v>47</v>
      </c>
      <c r="T23" s="132" t="s">
        <v>35</v>
      </c>
    </row>
    <row r="24" spans="2:20" ht="21.75" customHeight="1">
      <c r="B24" s="181" t="s">
        <v>95</v>
      </c>
      <c r="C24" s="49" t="s">
        <v>49</v>
      </c>
      <c r="D24" s="71">
        <v>482</v>
      </c>
      <c r="E24" s="128" t="s">
        <v>34</v>
      </c>
      <c r="F24" s="158">
        <v>2</v>
      </c>
      <c r="G24" s="129" t="s">
        <v>35</v>
      </c>
      <c r="H24" s="81">
        <v>494</v>
      </c>
      <c r="I24" s="128" t="s">
        <v>34</v>
      </c>
      <c r="J24" s="81">
        <v>1</v>
      </c>
      <c r="K24" s="129" t="s">
        <v>35</v>
      </c>
      <c r="L24" s="149">
        <v>566</v>
      </c>
      <c r="M24" s="143" t="s">
        <v>34</v>
      </c>
      <c r="N24" s="81">
        <v>2</v>
      </c>
      <c r="O24" s="129" t="s">
        <v>35</v>
      </c>
      <c r="P24" s="128"/>
      <c r="Q24" s="71">
        <f>H24+L24</f>
        <v>1060</v>
      </c>
      <c r="R24" s="143" t="s">
        <v>34</v>
      </c>
      <c r="S24" s="71">
        <f t="shared" si="1"/>
        <v>3</v>
      </c>
      <c r="T24" s="129" t="s">
        <v>35</v>
      </c>
    </row>
    <row r="25" spans="2:20" ht="21.75" customHeight="1">
      <c r="B25" s="182"/>
      <c r="C25" s="56" t="s">
        <v>50</v>
      </c>
      <c r="D25" s="58">
        <v>306</v>
      </c>
      <c r="E25" s="66" t="s">
        <v>34</v>
      </c>
      <c r="F25" s="157">
        <v>0</v>
      </c>
      <c r="G25" s="65" t="s">
        <v>35</v>
      </c>
      <c r="H25" s="61">
        <v>335</v>
      </c>
      <c r="I25" s="66" t="s">
        <v>34</v>
      </c>
      <c r="J25" s="61">
        <v>0</v>
      </c>
      <c r="K25" s="65" t="s">
        <v>35</v>
      </c>
      <c r="L25" s="147">
        <v>346</v>
      </c>
      <c r="M25" s="63" t="s">
        <v>34</v>
      </c>
      <c r="N25" s="61">
        <v>0</v>
      </c>
      <c r="O25" s="65" t="s">
        <v>35</v>
      </c>
      <c r="P25" s="66"/>
      <c r="Q25" s="58">
        <f>H25+L25</f>
        <v>681</v>
      </c>
      <c r="R25" s="63" t="s">
        <v>34</v>
      </c>
      <c r="S25" s="71">
        <f t="shared" si="1"/>
        <v>0</v>
      </c>
      <c r="T25" s="65" t="s">
        <v>35</v>
      </c>
    </row>
    <row r="26" spans="2:20" ht="21.75" customHeight="1">
      <c r="B26" s="183"/>
      <c r="C26" s="110" t="s">
        <v>45</v>
      </c>
      <c r="D26" s="134">
        <f>SUM(D24:D25)</f>
        <v>788</v>
      </c>
      <c r="E26" s="131" t="s">
        <v>34</v>
      </c>
      <c r="F26" s="159">
        <f>SUM(F24:F25)</f>
        <v>2</v>
      </c>
      <c r="G26" s="132" t="s">
        <v>35</v>
      </c>
      <c r="H26" s="114">
        <f>SUM(H24:H25)</f>
        <v>829</v>
      </c>
      <c r="I26" s="131" t="s">
        <v>34</v>
      </c>
      <c r="J26" s="114">
        <f>SUM(J24:J25)</f>
        <v>1</v>
      </c>
      <c r="K26" s="132" t="s">
        <v>35</v>
      </c>
      <c r="L26" s="130">
        <f>SUM(L24:L25)</f>
        <v>912</v>
      </c>
      <c r="M26" s="144" t="s">
        <v>34</v>
      </c>
      <c r="N26" s="114">
        <f>SUM(N24:N25)</f>
        <v>2</v>
      </c>
      <c r="O26" s="132" t="s">
        <v>35</v>
      </c>
      <c r="P26" s="131"/>
      <c r="Q26" s="133">
        <f>SUM(Q24:Q25)</f>
        <v>1741</v>
      </c>
      <c r="R26" s="144" t="s">
        <v>34</v>
      </c>
      <c r="S26" s="133">
        <f t="shared" si="1"/>
        <v>3</v>
      </c>
      <c r="T26" s="132" t="s">
        <v>35</v>
      </c>
    </row>
    <row r="27" spans="2:20" ht="21.75" customHeight="1">
      <c r="B27" s="181" t="s">
        <v>96</v>
      </c>
      <c r="C27" s="49" t="s">
        <v>51</v>
      </c>
      <c r="D27" s="71">
        <v>1151</v>
      </c>
      <c r="E27" s="128" t="s">
        <v>34</v>
      </c>
      <c r="F27" s="81">
        <v>12</v>
      </c>
      <c r="G27" s="129" t="s">
        <v>35</v>
      </c>
      <c r="H27" s="81">
        <v>1128</v>
      </c>
      <c r="I27" s="128" t="s">
        <v>34</v>
      </c>
      <c r="J27" s="81">
        <v>7</v>
      </c>
      <c r="K27" s="129" t="s">
        <v>35</v>
      </c>
      <c r="L27" s="149">
        <v>1321</v>
      </c>
      <c r="M27" s="143" t="s">
        <v>34</v>
      </c>
      <c r="N27" s="81">
        <v>7</v>
      </c>
      <c r="O27" s="129" t="s">
        <v>35</v>
      </c>
      <c r="P27" s="128"/>
      <c r="Q27" s="71">
        <f>H27+L27</f>
        <v>2449</v>
      </c>
      <c r="R27" s="143" t="s">
        <v>34</v>
      </c>
      <c r="S27" s="71">
        <f t="shared" si="1"/>
        <v>14</v>
      </c>
      <c r="T27" s="129" t="s">
        <v>35</v>
      </c>
    </row>
    <row r="28" spans="2:20" ht="21.75" customHeight="1">
      <c r="B28" s="182"/>
      <c r="C28" s="56" t="s">
        <v>52</v>
      </c>
      <c r="D28" s="58">
        <v>289</v>
      </c>
      <c r="E28" s="66" t="s">
        <v>34</v>
      </c>
      <c r="F28" s="157">
        <v>0</v>
      </c>
      <c r="G28" s="65" t="s">
        <v>35</v>
      </c>
      <c r="H28" s="61">
        <v>304</v>
      </c>
      <c r="I28" s="66" t="s">
        <v>34</v>
      </c>
      <c r="J28" s="61">
        <v>0</v>
      </c>
      <c r="K28" s="65" t="s">
        <v>35</v>
      </c>
      <c r="L28" s="147">
        <v>335</v>
      </c>
      <c r="M28" s="63" t="s">
        <v>34</v>
      </c>
      <c r="N28" s="61">
        <v>1</v>
      </c>
      <c r="O28" s="65" t="s">
        <v>35</v>
      </c>
      <c r="P28" s="66"/>
      <c r="Q28" s="58">
        <f>H28+L28</f>
        <v>639</v>
      </c>
      <c r="R28" s="63" t="s">
        <v>34</v>
      </c>
      <c r="S28" s="71">
        <f t="shared" si="1"/>
        <v>1</v>
      </c>
      <c r="T28" s="65" t="s">
        <v>35</v>
      </c>
    </row>
    <row r="29" spans="2:20" ht="21.75" customHeight="1">
      <c r="B29" s="183"/>
      <c r="C29" s="110" t="s">
        <v>45</v>
      </c>
      <c r="D29" s="134">
        <f>SUM(D27:D28)</f>
        <v>1440</v>
      </c>
      <c r="E29" s="131" t="s">
        <v>34</v>
      </c>
      <c r="F29" s="159">
        <f>SUM(F27:F28)</f>
        <v>12</v>
      </c>
      <c r="G29" s="132" t="s">
        <v>35</v>
      </c>
      <c r="H29" s="114">
        <f>SUM(H27:H28)</f>
        <v>1432</v>
      </c>
      <c r="I29" s="131" t="s">
        <v>34</v>
      </c>
      <c r="J29" s="114">
        <f>SUM(J27:J28)</f>
        <v>7</v>
      </c>
      <c r="K29" s="132" t="s">
        <v>35</v>
      </c>
      <c r="L29" s="130">
        <f>SUM(L27:L28)</f>
        <v>1656</v>
      </c>
      <c r="M29" s="144" t="s">
        <v>34</v>
      </c>
      <c r="N29" s="114">
        <f>SUM(N27:N28)</f>
        <v>8</v>
      </c>
      <c r="O29" s="132" t="s">
        <v>35</v>
      </c>
      <c r="P29" s="131"/>
      <c r="Q29" s="133">
        <f>SUM(Q27:Q28)</f>
        <v>3088</v>
      </c>
      <c r="R29" s="144" t="s">
        <v>34</v>
      </c>
      <c r="S29" s="133">
        <f t="shared" si="1"/>
        <v>15</v>
      </c>
      <c r="T29" s="132" t="s">
        <v>35</v>
      </c>
    </row>
    <row r="30" spans="2:20" ht="21.75" customHeight="1">
      <c r="B30" s="181" t="s">
        <v>97</v>
      </c>
      <c r="C30" s="49" t="s">
        <v>53</v>
      </c>
      <c r="D30" s="71">
        <v>467</v>
      </c>
      <c r="E30" s="128" t="s">
        <v>34</v>
      </c>
      <c r="F30" s="158">
        <v>0</v>
      </c>
      <c r="G30" s="129" t="s">
        <v>35</v>
      </c>
      <c r="H30" s="81">
        <v>483</v>
      </c>
      <c r="I30" s="128" t="s">
        <v>34</v>
      </c>
      <c r="J30" s="81">
        <v>0</v>
      </c>
      <c r="K30" s="129" t="s">
        <v>35</v>
      </c>
      <c r="L30" s="149">
        <v>603</v>
      </c>
      <c r="M30" s="143" t="s">
        <v>34</v>
      </c>
      <c r="N30" s="81">
        <v>1</v>
      </c>
      <c r="O30" s="129" t="s">
        <v>35</v>
      </c>
      <c r="P30" s="128"/>
      <c r="Q30" s="71">
        <f>H30+L30</f>
        <v>1086</v>
      </c>
      <c r="R30" s="143" t="s">
        <v>34</v>
      </c>
      <c r="S30" s="71">
        <f t="shared" si="1"/>
        <v>1</v>
      </c>
      <c r="T30" s="129" t="s">
        <v>35</v>
      </c>
    </row>
    <row r="31" spans="2:20" ht="21.75" customHeight="1">
      <c r="B31" s="182"/>
      <c r="C31" s="56" t="s">
        <v>54</v>
      </c>
      <c r="D31" s="58">
        <v>318</v>
      </c>
      <c r="E31" s="66" t="s">
        <v>34</v>
      </c>
      <c r="F31" s="157">
        <v>0</v>
      </c>
      <c r="G31" s="65" t="s">
        <v>35</v>
      </c>
      <c r="H31" s="61">
        <v>359</v>
      </c>
      <c r="I31" s="66" t="s">
        <v>34</v>
      </c>
      <c r="J31" s="61">
        <v>0</v>
      </c>
      <c r="K31" s="65" t="s">
        <v>35</v>
      </c>
      <c r="L31" s="147">
        <v>410</v>
      </c>
      <c r="M31" s="63" t="s">
        <v>34</v>
      </c>
      <c r="N31" s="61">
        <v>0</v>
      </c>
      <c r="O31" s="65" t="s">
        <v>35</v>
      </c>
      <c r="P31" s="66"/>
      <c r="Q31" s="58">
        <f>H31+L31</f>
        <v>769</v>
      </c>
      <c r="R31" s="63" t="s">
        <v>34</v>
      </c>
      <c r="S31" s="71">
        <f t="shared" si="1"/>
        <v>0</v>
      </c>
      <c r="T31" s="65" t="s">
        <v>35</v>
      </c>
    </row>
    <row r="32" spans="2:20" ht="21.75" customHeight="1">
      <c r="B32" s="183"/>
      <c r="C32" s="110" t="s">
        <v>45</v>
      </c>
      <c r="D32" s="134">
        <f>SUM(D30:D31)</f>
        <v>785</v>
      </c>
      <c r="E32" s="131" t="s">
        <v>34</v>
      </c>
      <c r="F32" s="159">
        <f>SUM(F30:F31)</f>
        <v>0</v>
      </c>
      <c r="G32" s="132" t="s">
        <v>35</v>
      </c>
      <c r="H32" s="117">
        <f>SUM(H30:H31)</f>
        <v>842</v>
      </c>
      <c r="I32" s="131" t="s">
        <v>34</v>
      </c>
      <c r="J32" s="114">
        <f>SUM(J30:J31)</f>
        <v>0</v>
      </c>
      <c r="K32" s="132" t="s">
        <v>35</v>
      </c>
      <c r="L32" s="130">
        <f>SUM(L30:L31)</f>
        <v>1013</v>
      </c>
      <c r="M32" s="144" t="s">
        <v>34</v>
      </c>
      <c r="N32" s="114">
        <f>SUM(N30:N31)</f>
        <v>1</v>
      </c>
      <c r="O32" s="132" t="s">
        <v>35</v>
      </c>
      <c r="P32" s="131"/>
      <c r="Q32" s="133">
        <f>SUM(Q30:Q31)</f>
        <v>1855</v>
      </c>
      <c r="R32" s="144" t="s">
        <v>34</v>
      </c>
      <c r="S32" s="133">
        <f t="shared" si="1"/>
        <v>1</v>
      </c>
      <c r="T32" s="132" t="s">
        <v>35</v>
      </c>
    </row>
    <row r="33" spans="2:20" ht="21.75" customHeight="1">
      <c r="B33" s="179" t="s">
        <v>98</v>
      </c>
      <c r="C33" s="78" t="s">
        <v>55</v>
      </c>
      <c r="D33" s="71">
        <v>472</v>
      </c>
      <c r="E33" s="128" t="s">
        <v>34</v>
      </c>
      <c r="F33" s="158">
        <v>0</v>
      </c>
      <c r="G33" s="129" t="s">
        <v>35</v>
      </c>
      <c r="H33" s="81">
        <v>514</v>
      </c>
      <c r="I33" s="128" t="s">
        <v>34</v>
      </c>
      <c r="J33" s="81">
        <v>0</v>
      </c>
      <c r="K33" s="129" t="s">
        <v>35</v>
      </c>
      <c r="L33" s="149">
        <v>594</v>
      </c>
      <c r="M33" s="143" t="s">
        <v>34</v>
      </c>
      <c r="N33" s="81">
        <v>3</v>
      </c>
      <c r="O33" s="129" t="s">
        <v>35</v>
      </c>
      <c r="P33" s="128"/>
      <c r="Q33" s="71">
        <f>H33+L33</f>
        <v>1108</v>
      </c>
      <c r="R33" s="143" t="s">
        <v>34</v>
      </c>
      <c r="S33" s="71">
        <f t="shared" si="1"/>
        <v>3</v>
      </c>
      <c r="T33" s="129" t="s">
        <v>35</v>
      </c>
    </row>
    <row r="34" spans="2:20" ht="21.75" customHeight="1">
      <c r="B34" s="179"/>
      <c r="C34" s="56" t="s">
        <v>56</v>
      </c>
      <c r="D34" s="58">
        <v>412</v>
      </c>
      <c r="E34" s="66" t="s">
        <v>34</v>
      </c>
      <c r="F34" s="157">
        <v>7</v>
      </c>
      <c r="G34" s="65" t="s">
        <v>35</v>
      </c>
      <c r="H34" s="61">
        <v>430</v>
      </c>
      <c r="I34" s="66" t="s">
        <v>34</v>
      </c>
      <c r="J34" s="61">
        <v>1</v>
      </c>
      <c r="K34" s="65" t="s">
        <v>35</v>
      </c>
      <c r="L34" s="147">
        <v>531</v>
      </c>
      <c r="M34" s="63" t="s">
        <v>34</v>
      </c>
      <c r="N34" s="61">
        <v>7</v>
      </c>
      <c r="O34" s="65" t="s">
        <v>35</v>
      </c>
      <c r="P34" s="66"/>
      <c r="Q34" s="58">
        <f>H34+L34</f>
        <v>961</v>
      </c>
      <c r="R34" s="63" t="s">
        <v>34</v>
      </c>
      <c r="S34" s="71">
        <f t="shared" si="1"/>
        <v>8</v>
      </c>
      <c r="T34" s="65" t="s">
        <v>35</v>
      </c>
    </row>
    <row r="35" spans="2:20" ht="21.75" customHeight="1" thickBot="1">
      <c r="B35" s="184"/>
      <c r="C35" s="119" t="s">
        <v>45</v>
      </c>
      <c r="D35" s="135">
        <f>SUM(D33:D34)</f>
        <v>884</v>
      </c>
      <c r="E35" s="136" t="s">
        <v>34</v>
      </c>
      <c r="F35" s="160">
        <f>SUM(F33:F34)</f>
        <v>7</v>
      </c>
      <c r="G35" s="137" t="s">
        <v>35</v>
      </c>
      <c r="H35" s="138">
        <f>SUM(H33:H34)</f>
        <v>944</v>
      </c>
      <c r="I35" s="136" t="s">
        <v>34</v>
      </c>
      <c r="J35" s="138">
        <f>SUM(J33:J34)</f>
        <v>1</v>
      </c>
      <c r="K35" s="137" t="s">
        <v>35</v>
      </c>
      <c r="L35" s="151">
        <f>SUM(L33:L34)</f>
        <v>1125</v>
      </c>
      <c r="M35" s="145" t="s">
        <v>34</v>
      </c>
      <c r="N35" s="138">
        <f>SUM(N33:N34)</f>
        <v>10</v>
      </c>
      <c r="O35" s="137" t="s">
        <v>35</v>
      </c>
      <c r="P35" s="136"/>
      <c r="Q35" s="139">
        <f>SUM(Q33:Q34)</f>
        <v>2069</v>
      </c>
      <c r="R35" s="145" t="s">
        <v>34</v>
      </c>
      <c r="S35" s="139">
        <f t="shared" si="1"/>
        <v>11</v>
      </c>
      <c r="T35" s="137" t="s">
        <v>35</v>
      </c>
    </row>
    <row r="36" spans="2:20" ht="28.5" customHeight="1" thickTop="1">
      <c r="B36" s="185" t="s">
        <v>81</v>
      </c>
      <c r="C36" s="186"/>
      <c r="D36" s="140">
        <f>D18+D20+D23+D26+D29+D32+D35</f>
        <v>24320</v>
      </c>
      <c r="E36" s="128" t="s">
        <v>34</v>
      </c>
      <c r="F36" s="102">
        <f>F18+F20+F23+F26+F29+F32+F35</f>
        <v>202</v>
      </c>
      <c r="G36" s="129" t="s">
        <v>35</v>
      </c>
      <c r="H36" s="153">
        <f>H18+H20+H23+H26+H29+H32+H35</f>
        <v>24557</v>
      </c>
      <c r="I36" s="154" t="s">
        <v>34</v>
      </c>
      <c r="J36" s="102">
        <f>J18+J20+J23+J26+J29+J32+J35</f>
        <v>100</v>
      </c>
      <c r="K36" s="155" t="s">
        <v>35</v>
      </c>
      <c r="L36" s="153">
        <f>L18+L20+L23+L26+L29+L32+L35</f>
        <v>29004</v>
      </c>
      <c r="M36" s="156" t="s">
        <v>34</v>
      </c>
      <c r="N36" s="102">
        <f>N18+N20+N23+N26+N29+N32+N35</f>
        <v>221</v>
      </c>
      <c r="O36" s="155" t="s">
        <v>35</v>
      </c>
      <c r="P36" s="154"/>
      <c r="Q36" s="102">
        <f>Q18+Q20+Q23+Q26+Q29+Q32+Q35</f>
        <v>53561</v>
      </c>
      <c r="R36" s="156" t="s">
        <v>34</v>
      </c>
      <c r="S36" s="161">
        <f t="shared" si="1"/>
        <v>321</v>
      </c>
      <c r="T36" s="141" t="s">
        <v>35</v>
      </c>
    </row>
    <row r="37" spans="2:20" ht="20.25" customHeight="1">
      <c r="B37" s="99" t="s">
        <v>109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</row>
    <row r="38" spans="2:19" ht="20.25" customHeight="1">
      <c r="B38" s="127" t="s">
        <v>99</v>
      </c>
      <c r="C38" s="127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2:20" ht="19.5" customHeight="1">
      <c r="B39" s="187" t="s">
        <v>110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</row>
    <row r="40" spans="2:19" ht="18.75" customHeight="1">
      <c r="B40" s="142" t="s">
        <v>108</v>
      </c>
      <c r="C40" s="14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2:19" ht="18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9" ht="18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9" ht="18.75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19" ht="18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2:19" ht="18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2:19" ht="18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2:19" ht="18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2:19" ht="18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2:19" ht="18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ht="18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ht="18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ht="18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ht="34.5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ht="34.5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ht="34.5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ht="34.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ht="34.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ht="34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ht="34.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ht="34.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ht="34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ht="34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ht="34.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ht="34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ht="34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2:19" ht="34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2:19" ht="34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2:19" ht="34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2:19" ht="34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2:19" ht="34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ht="34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ht="34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ht="34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ht="34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2:19" ht="34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2:19" ht="34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2:19" ht="34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2:19" ht="34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9" ht="34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2:19" ht="34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9" ht="34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2:19" ht="34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2:19" ht="34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2:19" ht="34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9" ht="34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2:19" ht="34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2:19" ht="34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9" ht="34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2:19" ht="34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</sheetData>
  <sheetProtection/>
  <mergeCells count="17">
    <mergeCell ref="B1:T1"/>
    <mergeCell ref="M2:S2"/>
    <mergeCell ref="J3:T3"/>
    <mergeCell ref="B4:C4"/>
    <mergeCell ref="D4:G4"/>
    <mergeCell ref="H4:K4"/>
    <mergeCell ref="L4:O4"/>
    <mergeCell ref="P4:T4"/>
    <mergeCell ref="B33:B35"/>
    <mergeCell ref="B36:C36"/>
    <mergeCell ref="B39:T39"/>
    <mergeCell ref="B5:B18"/>
    <mergeCell ref="B19:B20"/>
    <mergeCell ref="B21:B23"/>
    <mergeCell ref="B24:B26"/>
    <mergeCell ref="B27:B29"/>
    <mergeCell ref="B30:B32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Eyama Yutaka</dc:creator>
  <cp:keywords/>
  <dc:description/>
  <cp:lastModifiedBy>中田 喜代子</cp:lastModifiedBy>
  <cp:lastPrinted>2014-01-24T04:44:06Z</cp:lastPrinted>
  <dcterms:created xsi:type="dcterms:W3CDTF">2002-10-15T05:34:07Z</dcterms:created>
  <dcterms:modified xsi:type="dcterms:W3CDTF">2014-04-08T05:09:31Z</dcterms:modified>
  <cp:category/>
  <cp:version/>
  <cp:contentType/>
  <cp:contentStatus/>
</cp:coreProperties>
</file>