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929"/>
  <workbookPr/>
  <mc:AlternateContent xmlns:mc="http://schemas.openxmlformats.org/markup-compatibility/2006">
    <mc:Choice Requires="x15">
      <x15ac:absPath xmlns:x15ac="http://schemas.microsoft.com/office/spreadsheetml/2010/11/ac" url="Z:\003 地方公営企業決算状況調査関係\R01決算統計\20210204経営比較分析表\02_提出\"/>
    </mc:Choice>
  </mc:AlternateContent>
  <xr:revisionPtr revIDLastSave="0" documentId="13_ncr:1_{5758452C-E70A-4EFF-A8E6-D56FA2D090DD}" xr6:coauthVersionLast="44" xr6:coauthVersionMax="44" xr10:uidLastSave="{00000000-0000-0000-0000-000000000000}"/>
  <workbookProtection workbookAlgorithmName="SHA-512" workbookHashValue="4o4XHdqjJpmZxSZ270b4UbXyCPjtV5zow5oAwAArc5nKNIdcyj50+xIennOoyooM4DhfkiSex22iCFqub1IMOg==" workbookSaltValue="TVz0S+MRQtiFJi2MbwsdIg==" workbookSpinCount="100000" lockStructure="1"/>
  <bookViews>
    <workbookView xWindow="-120" yWindow="-120" windowWidth="29040" windowHeight="15840"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J85"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W6" i="5"/>
  <c r="V6" i="5"/>
  <c r="AL10" i="4" s="1"/>
  <c r="U6" i="5"/>
  <c r="T6" i="5"/>
  <c r="S6" i="5"/>
  <c r="R6" i="5"/>
  <c r="AD10" i="4" s="1"/>
  <c r="Q6" i="5"/>
  <c r="P6" i="5"/>
  <c r="O6" i="5"/>
  <c r="N6" i="5"/>
  <c r="B10" i="4" s="1"/>
  <c r="M6" i="5"/>
  <c r="AD8" i="4" s="1"/>
  <c r="L6" i="5"/>
  <c r="K6" i="5"/>
  <c r="J6" i="5"/>
  <c r="I8" i="4" s="1"/>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I85" i="4"/>
  <c r="H85" i="4"/>
  <c r="G85" i="4"/>
  <c r="E85" i="4"/>
  <c r="BB10" i="4"/>
  <c r="AT10" i="4"/>
  <c r="W10" i="4"/>
  <c r="P10" i="4"/>
  <c r="I10" i="4"/>
  <c r="BB8" i="4"/>
  <c r="AT8" i="4"/>
  <c r="AL8" i="4"/>
  <c r="W8" i="4"/>
  <c r="P8" i="4"/>
  <c r="B6" i="4"/>
</calcChain>
</file>

<file path=xl/sharedStrings.xml><?xml version="1.0" encoding="utf-8"?>
<sst xmlns="http://schemas.openxmlformats.org/spreadsheetml/2006/main" count="297" uniqueCount="117">
  <si>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</si>
  <si>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</si>
  <si>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</si>
  <si>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</si>
  <si>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</si>
  <si>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</si>
  <si>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</si>
  <si>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</si>
  <si>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</si>
  <si>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</si>
  <si>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</si>
  <si>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</si>
  <si>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</si>
  <si>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</si>
  <si>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</si>
  <si>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</si>
  <si>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</si>
  <si>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</si>
  <si>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</si>
  <si>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</si>
  <si>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</si>
  <si>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</si>
  <si>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</si>
  <si>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</si>
  <si>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</si>
  <si>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</si>
  <si>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</si>
  <si>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</si>
  <si>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</si>
  <si>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</si>
  <si>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</si>
  <si>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</si>
  <si>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</si>
  <si>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</si>
  <si>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</si>
  <si>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</si>
  <si>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</si>
  <si>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</si>
  <si>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</si>
  <si>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</si>
  <si>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</si>
  <si>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</si>
  <si>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</si>
  <si>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</si>
  <si>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</si>
  <si>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</si>
  <si>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</si>
  <si>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</si>
  <si>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</si>
  <si>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</si>
  <si>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</si>
  <si>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</si>
  <si>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</si>
  <si>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</si>
  <si>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</si>
  <si>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</si>
  <si>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</si>
  <si>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</si>
  <si>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</si>
  <si>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</si>
  <si>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</si>
  <si>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</si>
  <si>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</si>
  <si>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</si>
  <si>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</si>
  <si>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</si>
  <si>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</si>
  <si>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</si>
  <si>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</si>
  <si>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</si>
  <si>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</si>
  <si>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</si>
  <si>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</si>
  <si>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</si>
  <si>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</si>
  <si>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</si>
  <si>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</si>
  <si>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</si>
  <si>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</si>
  <si>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</si>
  <si>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</si>
  <si>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</si>
  <si>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</si>
  <si>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</si>
  <si>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</si>
  <si>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</si>
  <si>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</si>
  <si>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</si>
  <si>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</si>
  <si>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</si>
  <si>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</si>
  <si>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</si>
  <si>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</si>
  <si>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</si>
  <si>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</si>
  <si>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</si>
  <si>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山口県　萩市</t>
  </si>
  <si>
    <t>法適用</t>
  </si>
  <si>
    <t>下水道事業</t>
  </si>
  <si>
    <t>農業集落排水</t>
  </si>
  <si>
    <t>F2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</si>
  <si>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</si>
  <si>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</si>
  <si>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</si>
  <si>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</si>
  <si>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</si>
  <si>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</si>
  <si>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</si>
  <si>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</si>
  <si>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</si>
  <si>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</si>
  <si>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</si>
  <si>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</si>
  <si>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</si>
  <si>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　萩市の農業集落排水事業は、平成6年に供用開始し、14処理区の運営を行っている。
　平成30年度から地方公営企業法を適用したため、これ以前の数値は無い。
　経常収支比率は収支不足を一般会計から繰り入れを行っているため100％をとなっている。
　企業債残高対事業規模比率は、平均値と比べ大きく上回っている。
　経費回収率は平均値を下回り、汚水処理原価は平均値を上回っている。
　施設利用率は中山間地域で年々人口が減少していることから計画と乖離が生じている。
　水洗化率は高齢化や後継者不足等により今後も増加は見込まれない。</t>
    <rPh sb="31" eb="33">
      <t>ウンエイ</t>
    </rPh>
    <rPh sb="34" eb="35">
      <t>オコナ</t>
    </rPh>
    <rPh sb="78" eb="80">
      <t>ケイジョウ</t>
    </rPh>
    <rPh sb="80" eb="82">
      <t>シュウシ</t>
    </rPh>
    <rPh sb="82" eb="84">
      <t>ヒリツ</t>
    </rPh>
    <rPh sb="85" eb="87">
      <t>シュウシ</t>
    </rPh>
    <rPh sb="87" eb="89">
      <t>フソク</t>
    </rPh>
    <rPh sb="90" eb="92">
      <t>イッパン</t>
    </rPh>
    <rPh sb="92" eb="94">
      <t>カイケイ</t>
    </rPh>
    <rPh sb="96" eb="97">
      <t>ク</t>
    </rPh>
    <rPh sb="98" eb="99">
      <t>イ</t>
    </rPh>
    <rPh sb="101" eb="102">
      <t>オコナ</t>
    </rPh>
    <rPh sb="136" eb="139">
      <t>ヘイキンチ</t>
    </rPh>
    <rPh sb="140" eb="141">
      <t>クラ</t>
    </rPh>
    <rPh sb="142" eb="143">
      <t>オオ</t>
    </rPh>
    <rPh sb="145" eb="147">
      <t>ウワマワ</t>
    </rPh>
    <rPh sb="160" eb="163">
      <t>ヘイキンチ</t>
    </rPh>
    <rPh sb="164" eb="166">
      <t>シタマワ</t>
    </rPh>
    <rPh sb="175" eb="178">
      <t>ヘイキンチ</t>
    </rPh>
    <rPh sb="179" eb="181">
      <t>ウワマワ</t>
    </rPh>
    <rPh sb="194" eb="195">
      <t>チュウ</t>
    </rPh>
    <rPh sb="195" eb="197">
      <t>サンカン</t>
    </rPh>
    <rPh sb="197" eb="199">
      <t>チイキ</t>
    </rPh>
    <rPh sb="200" eb="202">
      <t>ネンネン</t>
    </rPh>
    <rPh sb="202" eb="204">
      <t>ジンコウ</t>
    </rPh>
    <rPh sb="205" eb="207">
      <t>ゲンショウ</t>
    </rPh>
    <rPh sb="215" eb="217">
      <t>ケイカク</t>
    </rPh>
    <rPh sb="218" eb="220">
      <t>カイリ</t>
    </rPh>
    <rPh sb="221" eb="222">
      <t>ショウ</t>
    </rPh>
    <rPh sb="234" eb="237">
      <t>コウレイカ</t>
    </rPh>
    <rPh sb="238" eb="241">
      <t>コウケイシャ</t>
    </rPh>
    <rPh sb="241" eb="243">
      <t>フソク</t>
    </rPh>
    <rPh sb="243" eb="244">
      <t>トウ</t>
    </rPh>
    <rPh sb="247" eb="249">
      <t>コンゴ</t>
    </rPh>
    <rPh sb="250" eb="252">
      <t>ゾウカ</t>
    </rPh>
    <phoneticPr fontId="4"/>
  </si>
  <si>
    <t>　経費回収率及び流動比率が100％に達していないことからも、収入の確保や一層のコスト縮減など、より慎重な財政運営が必要となっている。
　施設利用率が低く隣接する処理区で接続可能な場合は処理施設の統廃合を検討しているところである。
　平成30年度から他事業の法適化に伴い事業ごとにあった特別会計を公営企業会計で一本化したことから、一つの下水道事業として持続可能な事業運営に取り組んでいるところである。</t>
    <rPh sb="1" eb="3">
      <t>ケイヒ</t>
    </rPh>
    <rPh sb="3" eb="5">
      <t>カイシュウ</t>
    </rPh>
    <rPh sb="5" eb="6">
      <t>リツ</t>
    </rPh>
    <rPh sb="6" eb="7">
      <t>オヨ</t>
    </rPh>
    <rPh sb="8" eb="10">
      <t>リュウドウ</t>
    </rPh>
    <rPh sb="10" eb="12">
      <t>ヒリツ</t>
    </rPh>
    <rPh sb="18" eb="19">
      <t>タッ</t>
    </rPh>
    <rPh sb="30" eb="32">
      <t>シュウニュウ</t>
    </rPh>
    <rPh sb="33" eb="35">
      <t>カクホ</t>
    </rPh>
    <rPh sb="36" eb="38">
      <t>イッソウ</t>
    </rPh>
    <rPh sb="42" eb="44">
      <t>シュクゲン</t>
    </rPh>
    <rPh sb="49" eb="51">
      <t>シンチョウ</t>
    </rPh>
    <rPh sb="52" eb="54">
      <t>ザイセイ</t>
    </rPh>
    <rPh sb="54" eb="56">
      <t>ウンエイ</t>
    </rPh>
    <rPh sb="57" eb="59">
      <t>ヒツヨウ</t>
    </rPh>
    <rPh sb="74" eb="75">
      <t>ヒク</t>
    </rPh>
    <rPh sb="76" eb="78">
      <t>リンセツ</t>
    </rPh>
    <rPh sb="80" eb="82">
      <t>ショリ</t>
    </rPh>
    <rPh sb="82" eb="83">
      <t>ク</t>
    </rPh>
    <rPh sb="84" eb="86">
      <t>セツゾク</t>
    </rPh>
    <rPh sb="86" eb="88">
      <t>カノウ</t>
    </rPh>
    <rPh sb="89" eb="91">
      <t>バアイ</t>
    </rPh>
    <rPh sb="92" eb="94">
      <t>ショリ</t>
    </rPh>
    <rPh sb="94" eb="96">
      <t>シセツ</t>
    </rPh>
    <rPh sb="97" eb="100">
      <t>トウハイゴウ</t>
    </rPh>
    <rPh sb="101" eb="103">
      <t>ケントウ</t>
    </rPh>
    <rPh sb="147" eb="149">
      <t>コウエイ</t>
    </rPh>
    <rPh sb="149" eb="151">
      <t>キギョウ</t>
    </rPh>
    <rPh sb="151" eb="153">
      <t>カイケイ</t>
    </rPh>
    <phoneticPr fontId="4"/>
  </si>
  <si>
    <t>　機能強化事業（補助事業）により平成25年に基本計画等を策定し、平成26年から処理施設及び管渠ともに補助事業により改築を行っている処理区がある。
　有形固定資産減価償却率は平均値より高くなっていることから老朽化が進んでいる現状はであるので、萩市農業集落排水最適整備構想に基づき、優先順位の高い処理区から順次更新改良に取り組んでいくところである。</t>
    <rPh sb="50" eb="52">
      <t>ホジョ</t>
    </rPh>
    <rPh sb="52" eb="54">
      <t>ジギョウ</t>
    </rPh>
    <rPh sb="120" eb="122">
      <t>ハギシ</t>
    </rPh>
    <rPh sb="122" eb="124">
      <t>ノウギョウ</t>
    </rPh>
    <rPh sb="124" eb="126">
      <t>シュウラク</t>
    </rPh>
    <rPh sb="126" eb="128">
      <t>ハイスイ</t>
    </rPh>
    <rPh sb="128" eb="130">
      <t>サイテキ</t>
    </rPh>
    <rPh sb="130" eb="132">
      <t>セイビ</t>
    </rPh>
    <rPh sb="132" eb="134">
      <t>コウソウ</t>
    </rPh>
    <rPh sb="135" eb="136">
      <t>モト</t>
    </rPh>
    <rPh sb="139" eb="141">
      <t>ユウセン</t>
    </rPh>
    <rPh sb="141" eb="143">
      <t>ジュンイ</t>
    </rPh>
    <rPh sb="144" eb="145">
      <t>タカ</t>
    </rPh>
    <rPh sb="146" eb="148">
      <t>ショリ</t>
    </rPh>
    <rPh sb="148" eb="149">
      <t>ク</t>
    </rPh>
    <rPh sb="151" eb="153">
      <t>ジュンジ</t>
    </rPh>
    <rPh sb="153" eb="155">
      <t>コウシン</t>
    </rPh>
    <rPh sb="155" eb="157">
      <t>カイリョウ</t>
    </rPh>
    <rPh sb="158" eb="159">
      <t>ト</t>
    </rPh>
    <rPh sb="160" eb="161">
      <t>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</si>
</sst>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041A-4DD2-9CBB-AC530351175B}"/>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0.01</c:v>
                </c:pt>
                <c:pt idx="4">
                  <c:v>0.02</c:v>
                </c:pt>
              </c:numCache>
            </c:numRef>
          </c:val>
          <c:smooth val="0"/>
          <c:extLst>
            <c:ext xmlns:c16="http://schemas.microsoft.com/office/drawing/2014/chart" uri="{C3380CC4-5D6E-409C-BE32-E72D297353CC}">
              <c16:uniqueId val="{00000001-041A-4DD2-9CBB-AC530351175B}"/>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0</c:v>
                </c:pt>
                <c:pt idx="1">
                  <c:v>0</c:v>
                </c:pt>
                <c:pt idx="2">
                  <c:v>0</c:v>
                </c:pt>
                <c:pt idx="3">
                  <c:v>99.94</c:v>
                </c:pt>
                <c:pt idx="4">
                  <c:v>100</c:v>
                </c:pt>
              </c:numCache>
            </c:numRef>
          </c:val>
          <c:extLst>
            <c:ext xmlns:c16="http://schemas.microsoft.com/office/drawing/2014/chart" uri="{C3380CC4-5D6E-409C-BE32-E72D297353CC}">
              <c16:uniqueId val="{00000000-7B58-45F4-A00C-CB1A6107B16D}"/>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101.77</c:v>
                </c:pt>
                <c:pt idx="4">
                  <c:v>103.6</c:v>
                </c:pt>
              </c:numCache>
            </c:numRef>
          </c:val>
          <c:smooth val="0"/>
          <c:extLst>
            <c:ext xmlns:c16="http://schemas.microsoft.com/office/drawing/2014/chart" uri="{C3380CC4-5D6E-409C-BE32-E72D297353CC}">
              <c16:uniqueId val="{00000001-7B58-45F4-A00C-CB1A6107B16D}"/>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0</c:v>
                </c:pt>
                <c:pt idx="1">
                  <c:v>0</c:v>
                </c:pt>
                <c:pt idx="2">
                  <c:v>0</c:v>
                </c:pt>
                <c:pt idx="3">
                  <c:v>43.36</c:v>
                </c:pt>
                <c:pt idx="4">
                  <c:v>44.81</c:v>
                </c:pt>
              </c:numCache>
            </c:numRef>
          </c:val>
          <c:extLst>
            <c:ext xmlns:c16="http://schemas.microsoft.com/office/drawing/2014/chart" uri="{C3380CC4-5D6E-409C-BE32-E72D297353CC}">
              <c16:uniqueId val="{00000000-5634-4150-AA65-E607D2943093}"/>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24.13</c:v>
                </c:pt>
                <c:pt idx="4">
                  <c:v>23.06</c:v>
                </c:pt>
              </c:numCache>
            </c:numRef>
          </c:val>
          <c:smooth val="0"/>
          <c:extLst>
            <c:ext xmlns:c16="http://schemas.microsoft.com/office/drawing/2014/chart" uri="{C3380CC4-5D6E-409C-BE32-E72D297353CC}">
              <c16:uniqueId val="{00000001-5634-4150-AA65-E607D2943093}"/>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BF72-4872-AFE7-208927728D65}"/>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formatCode="#,##0.00;&quot;△&quot;#,##0.00">
                  <c:v>0</c:v>
                </c:pt>
                <c:pt idx="4" formatCode="#,##0.00;&quot;△&quot;#,##0.00">
                  <c:v>0</c:v>
                </c:pt>
              </c:numCache>
            </c:numRef>
          </c:val>
          <c:smooth val="0"/>
          <c:extLst>
            <c:ext xmlns:c16="http://schemas.microsoft.com/office/drawing/2014/chart" uri="{C3380CC4-5D6E-409C-BE32-E72D297353CC}">
              <c16:uniqueId val="{00000001-BF72-4872-AFE7-208927728D65}"/>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C2DC-4413-B568-1F4A79AA0D53}"/>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227.4</c:v>
                </c:pt>
                <c:pt idx="4">
                  <c:v>193.99</c:v>
                </c:pt>
              </c:numCache>
            </c:numRef>
          </c:val>
          <c:smooth val="0"/>
          <c:extLst>
            <c:ext xmlns:c16="http://schemas.microsoft.com/office/drawing/2014/chart" uri="{C3380CC4-5D6E-409C-BE32-E72D297353CC}">
              <c16:uniqueId val="{00000001-C2DC-4413-B568-1F4A79AA0D53}"/>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0</c:v>
                </c:pt>
                <c:pt idx="1">
                  <c:v>0</c:v>
                </c:pt>
                <c:pt idx="2">
                  <c:v>0</c:v>
                </c:pt>
                <c:pt idx="3">
                  <c:v>33.68</c:v>
                </c:pt>
                <c:pt idx="4">
                  <c:v>20.9</c:v>
                </c:pt>
              </c:numCache>
            </c:numRef>
          </c:val>
          <c:extLst>
            <c:ext xmlns:c16="http://schemas.microsoft.com/office/drawing/2014/chart" uri="{C3380CC4-5D6E-409C-BE32-E72D297353CC}">
              <c16:uniqueId val="{00000000-4A77-4156-B849-22F5E7DEAEA2}"/>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29.54</c:v>
                </c:pt>
                <c:pt idx="4">
                  <c:v>26.99</c:v>
                </c:pt>
              </c:numCache>
            </c:numRef>
          </c:val>
          <c:smooth val="0"/>
          <c:extLst>
            <c:ext xmlns:c16="http://schemas.microsoft.com/office/drawing/2014/chart" uri="{C3380CC4-5D6E-409C-BE32-E72D297353CC}">
              <c16:uniqueId val="{00000001-4A77-4156-B849-22F5E7DEAEA2}"/>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0</c:v>
                </c:pt>
                <c:pt idx="1">
                  <c:v>0</c:v>
                </c:pt>
                <c:pt idx="2">
                  <c:v>0</c:v>
                </c:pt>
                <c:pt idx="3">
                  <c:v>2929.93</c:v>
                </c:pt>
                <c:pt idx="4">
                  <c:v>2851.12</c:v>
                </c:pt>
              </c:numCache>
            </c:numRef>
          </c:val>
          <c:extLst>
            <c:ext xmlns:c16="http://schemas.microsoft.com/office/drawing/2014/chart" uri="{C3380CC4-5D6E-409C-BE32-E72D297353CC}">
              <c16:uniqueId val="{00000000-4BE8-4232-8150-92E7532394E6}"/>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789.46</c:v>
                </c:pt>
                <c:pt idx="4">
                  <c:v>826.83</c:v>
                </c:pt>
              </c:numCache>
            </c:numRef>
          </c:val>
          <c:smooth val="0"/>
          <c:extLst>
            <c:ext xmlns:c16="http://schemas.microsoft.com/office/drawing/2014/chart" uri="{C3380CC4-5D6E-409C-BE32-E72D297353CC}">
              <c16:uniqueId val="{00000001-4BE8-4232-8150-92E7532394E6}"/>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0</c:v>
                </c:pt>
                <c:pt idx="1">
                  <c:v>0</c:v>
                </c:pt>
                <c:pt idx="2">
                  <c:v>0</c:v>
                </c:pt>
                <c:pt idx="3">
                  <c:v>49.87</c:v>
                </c:pt>
                <c:pt idx="4">
                  <c:v>53.05</c:v>
                </c:pt>
              </c:numCache>
            </c:numRef>
          </c:val>
          <c:extLst>
            <c:ext xmlns:c16="http://schemas.microsoft.com/office/drawing/2014/chart" uri="{C3380CC4-5D6E-409C-BE32-E72D297353CC}">
              <c16:uniqueId val="{00000000-7BFA-453F-8AC8-5B93269E7715}"/>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57.77</c:v>
                </c:pt>
                <c:pt idx="4">
                  <c:v>57.31</c:v>
                </c:pt>
              </c:numCache>
            </c:numRef>
          </c:val>
          <c:smooth val="0"/>
          <c:extLst>
            <c:ext xmlns:c16="http://schemas.microsoft.com/office/drawing/2014/chart" uri="{C3380CC4-5D6E-409C-BE32-E72D297353CC}">
              <c16:uniqueId val="{00000001-7BFA-453F-8AC8-5B93269E7715}"/>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0</c:v>
                </c:pt>
                <c:pt idx="1">
                  <c:v>0</c:v>
                </c:pt>
                <c:pt idx="2">
                  <c:v>0</c:v>
                </c:pt>
                <c:pt idx="3">
                  <c:v>312.81</c:v>
                </c:pt>
                <c:pt idx="4">
                  <c:v>295.13</c:v>
                </c:pt>
              </c:numCache>
            </c:numRef>
          </c:val>
          <c:extLst>
            <c:ext xmlns:c16="http://schemas.microsoft.com/office/drawing/2014/chart" uri="{C3380CC4-5D6E-409C-BE32-E72D297353CC}">
              <c16:uniqueId val="{00000000-F29B-4DFD-BCBC-220B1C8061C5}"/>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274.35000000000002</c:v>
                </c:pt>
                <c:pt idx="4">
                  <c:v>273.52</c:v>
                </c:pt>
              </c:numCache>
            </c:numRef>
          </c:val>
          <c:smooth val="0"/>
          <c:extLst>
            <c:ext xmlns:c16="http://schemas.microsoft.com/office/drawing/2014/chart" uri="{C3380CC4-5D6E-409C-BE32-E72D297353CC}">
              <c16:uniqueId val="{00000001-F29B-4DFD-BCBC-220B1C8061C5}"/>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0</c:v>
                </c:pt>
                <c:pt idx="1">
                  <c:v>0</c:v>
                </c:pt>
                <c:pt idx="2">
                  <c:v>0</c:v>
                </c:pt>
                <c:pt idx="3">
                  <c:v>37.520000000000003</c:v>
                </c:pt>
                <c:pt idx="4">
                  <c:v>37.549999999999997</c:v>
                </c:pt>
              </c:numCache>
            </c:numRef>
          </c:val>
          <c:extLst>
            <c:ext xmlns:c16="http://schemas.microsoft.com/office/drawing/2014/chart" uri="{C3380CC4-5D6E-409C-BE32-E72D297353CC}">
              <c16:uniqueId val="{00000000-20ED-49E9-812B-1C7892B04B8E}"/>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50.68</c:v>
                </c:pt>
                <c:pt idx="4">
                  <c:v>50.14</c:v>
                </c:pt>
              </c:numCache>
            </c:numRef>
          </c:val>
          <c:smooth val="0"/>
          <c:extLst>
            <c:ext xmlns:c16="http://schemas.microsoft.com/office/drawing/2014/chart" uri="{C3380CC4-5D6E-409C-BE32-E72D297353CC}">
              <c16:uniqueId val="{00000001-20ED-49E9-812B-1C7892B04B8E}"/>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0</c:v>
                </c:pt>
                <c:pt idx="1">
                  <c:v>0</c:v>
                </c:pt>
                <c:pt idx="2">
                  <c:v>0</c:v>
                </c:pt>
                <c:pt idx="3">
                  <c:v>88.79</c:v>
                </c:pt>
                <c:pt idx="4">
                  <c:v>87.69</c:v>
                </c:pt>
              </c:numCache>
            </c:numRef>
          </c:val>
          <c:extLst>
            <c:ext xmlns:c16="http://schemas.microsoft.com/office/drawing/2014/chart" uri="{C3380CC4-5D6E-409C-BE32-E72D297353CC}">
              <c16:uniqueId val="{00000000-DD9E-439D-8AA2-1A71D9E8DF76}"/>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84.86</c:v>
                </c:pt>
                <c:pt idx="4">
                  <c:v>84.98</c:v>
                </c:pt>
              </c:numCache>
            </c:numRef>
          </c:val>
          <c:smooth val="0"/>
          <c:extLst>
            <c:ext xmlns:c16="http://schemas.microsoft.com/office/drawing/2014/chart" uri="{C3380CC4-5D6E-409C-BE32-E72D297353CC}">
              <c16:uniqueId val="{00000001-DD9E-439D-8AA2-1A71D9E8DF76}"/>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【102.97】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【165.48】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【33.84】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【765.47】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【86.22】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【51.30】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【257.86】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【24.97】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80" zoomScaleNormal="8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5" t="str">
        <f>データ!H6</f>
        <v>山口県　萩市</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5" t="s">
        <v>1</v>
      </c>
      <c r="C7" s="65"/>
      <c r="D7" s="65"/>
      <c r="E7" s="65"/>
      <c r="F7" s="65"/>
      <c r="G7" s="65"/>
      <c r="H7" s="65"/>
      <c r="I7" s="65" t="s">
        <v>2</v>
      </c>
      <c r="J7" s="65"/>
      <c r="K7" s="65"/>
      <c r="L7" s="65"/>
      <c r="M7" s="65"/>
      <c r="N7" s="65"/>
      <c r="O7" s="65"/>
      <c r="P7" s="65" t="s">
        <v>3</v>
      </c>
      <c r="Q7" s="65"/>
      <c r="R7" s="65"/>
      <c r="S7" s="65"/>
      <c r="T7" s="65"/>
      <c r="U7" s="65"/>
      <c r="V7" s="65"/>
      <c r="W7" s="65" t="s">
        <v>4</v>
      </c>
      <c r="X7" s="65"/>
      <c r="Y7" s="65"/>
      <c r="Z7" s="65"/>
      <c r="AA7" s="65"/>
      <c r="AB7" s="65"/>
      <c r="AC7" s="65"/>
      <c r="AD7" s="65" t="s">
        <v>5</v>
      </c>
      <c r="AE7" s="65"/>
      <c r="AF7" s="65"/>
      <c r="AG7" s="65"/>
      <c r="AH7" s="65"/>
      <c r="AI7" s="65"/>
      <c r="AJ7" s="65"/>
      <c r="AK7" s="3"/>
      <c r="AL7" s="65" t="s">
        <v>6</v>
      </c>
      <c r="AM7" s="65"/>
      <c r="AN7" s="65"/>
      <c r="AO7" s="65"/>
      <c r="AP7" s="65"/>
      <c r="AQ7" s="65"/>
      <c r="AR7" s="65"/>
      <c r="AS7" s="65"/>
      <c r="AT7" s="65" t="s">
        <v>7</v>
      </c>
      <c r="AU7" s="65"/>
      <c r="AV7" s="65"/>
      <c r="AW7" s="65"/>
      <c r="AX7" s="65"/>
      <c r="AY7" s="65"/>
      <c r="AZ7" s="65"/>
      <c r="BA7" s="65"/>
      <c r="BB7" s="65" t="s">
        <v>8</v>
      </c>
      <c r="BC7" s="65"/>
      <c r="BD7" s="65"/>
      <c r="BE7" s="65"/>
      <c r="BF7" s="65"/>
      <c r="BG7" s="65"/>
      <c r="BH7" s="65"/>
      <c r="BI7" s="65"/>
      <c r="BJ7" s="3"/>
      <c r="BK7" s="3"/>
      <c r="BL7" s="4" t="s">
        <v>9</v>
      </c>
      <c r="BM7" s="5"/>
      <c r="BN7" s="5"/>
      <c r="BO7" s="5"/>
      <c r="BP7" s="5"/>
      <c r="BQ7" s="5"/>
      <c r="BR7" s="5"/>
      <c r="BS7" s="5"/>
      <c r="BT7" s="5"/>
      <c r="BU7" s="5"/>
      <c r="BV7" s="5"/>
      <c r="BW7" s="5"/>
      <c r="BX7" s="5"/>
      <c r="BY7" s="6"/>
    </row>
    <row r="8" spans="1:78" ht="18.75" customHeight="1" x14ac:dyDescent="0.15">
      <c r="A8" s="2"/>
      <c r="B8" s="72" t="str">
        <f>データ!I6</f>
        <v>法適用</v>
      </c>
      <c r="C8" s="72"/>
      <c r="D8" s="72"/>
      <c r="E8" s="72"/>
      <c r="F8" s="72"/>
      <c r="G8" s="72"/>
      <c r="H8" s="72"/>
      <c r="I8" s="72" t="str">
        <f>データ!J6</f>
        <v>下水道事業</v>
      </c>
      <c r="J8" s="72"/>
      <c r="K8" s="72"/>
      <c r="L8" s="72"/>
      <c r="M8" s="72"/>
      <c r="N8" s="72"/>
      <c r="O8" s="72"/>
      <c r="P8" s="72" t="str">
        <f>データ!K6</f>
        <v>農業集落排水</v>
      </c>
      <c r="Q8" s="72"/>
      <c r="R8" s="72"/>
      <c r="S8" s="72"/>
      <c r="T8" s="72"/>
      <c r="U8" s="72"/>
      <c r="V8" s="72"/>
      <c r="W8" s="72" t="str">
        <f>データ!L6</f>
        <v>F2</v>
      </c>
      <c r="X8" s="72"/>
      <c r="Y8" s="72"/>
      <c r="Z8" s="72"/>
      <c r="AA8" s="72"/>
      <c r="AB8" s="72"/>
      <c r="AC8" s="72"/>
      <c r="AD8" s="73" t="str">
        <f>データ!$M$6</f>
        <v>非設置</v>
      </c>
      <c r="AE8" s="73"/>
      <c r="AF8" s="73"/>
      <c r="AG8" s="73"/>
      <c r="AH8" s="73"/>
      <c r="AI8" s="73"/>
      <c r="AJ8" s="73"/>
      <c r="AK8" s="3"/>
      <c r="AL8" s="69">
        <f>データ!S6</f>
        <v>46439</v>
      </c>
      <c r="AM8" s="69"/>
      <c r="AN8" s="69"/>
      <c r="AO8" s="69"/>
      <c r="AP8" s="69"/>
      <c r="AQ8" s="69"/>
      <c r="AR8" s="69"/>
      <c r="AS8" s="69"/>
      <c r="AT8" s="68">
        <f>データ!T6</f>
        <v>698.31</v>
      </c>
      <c r="AU8" s="68"/>
      <c r="AV8" s="68"/>
      <c r="AW8" s="68"/>
      <c r="AX8" s="68"/>
      <c r="AY8" s="68"/>
      <c r="AZ8" s="68"/>
      <c r="BA8" s="68"/>
      <c r="BB8" s="68">
        <f>データ!U6</f>
        <v>66.5</v>
      </c>
      <c r="BC8" s="68"/>
      <c r="BD8" s="68"/>
      <c r="BE8" s="68"/>
      <c r="BF8" s="68"/>
      <c r="BG8" s="68"/>
      <c r="BH8" s="68"/>
      <c r="BI8" s="68"/>
      <c r="BJ8" s="3"/>
      <c r="BK8" s="3"/>
      <c r="BL8" s="70" t="s">
        <v>10</v>
      </c>
      <c r="BM8" s="71"/>
      <c r="BN8" s="7" t="s">
        <v>11</v>
      </c>
      <c r="BO8" s="8"/>
      <c r="BP8" s="8"/>
      <c r="BQ8" s="8"/>
      <c r="BR8" s="8"/>
      <c r="BS8" s="8"/>
      <c r="BT8" s="8"/>
      <c r="BU8" s="8"/>
      <c r="BV8" s="8"/>
      <c r="BW8" s="8"/>
      <c r="BX8" s="8"/>
      <c r="BY8" s="9"/>
    </row>
    <row r="9" spans="1:78" ht="18.75" customHeight="1" x14ac:dyDescent="0.15">
      <c r="A9" s="2"/>
      <c r="B9" s="65" t="s">
        <v>12</v>
      </c>
      <c r="C9" s="65"/>
      <c r="D9" s="65"/>
      <c r="E9" s="65"/>
      <c r="F9" s="65"/>
      <c r="G9" s="65"/>
      <c r="H9" s="65"/>
      <c r="I9" s="65" t="s">
        <v>13</v>
      </c>
      <c r="J9" s="65"/>
      <c r="K9" s="65"/>
      <c r="L9" s="65"/>
      <c r="M9" s="65"/>
      <c r="N9" s="65"/>
      <c r="O9" s="65"/>
      <c r="P9" s="65" t="s">
        <v>14</v>
      </c>
      <c r="Q9" s="65"/>
      <c r="R9" s="65"/>
      <c r="S9" s="65"/>
      <c r="T9" s="65"/>
      <c r="U9" s="65"/>
      <c r="V9" s="65"/>
      <c r="W9" s="65" t="s">
        <v>15</v>
      </c>
      <c r="X9" s="65"/>
      <c r="Y9" s="65"/>
      <c r="Z9" s="65"/>
      <c r="AA9" s="65"/>
      <c r="AB9" s="65"/>
      <c r="AC9" s="65"/>
      <c r="AD9" s="65" t="s">
        <v>16</v>
      </c>
      <c r="AE9" s="65"/>
      <c r="AF9" s="65"/>
      <c r="AG9" s="65"/>
      <c r="AH9" s="65"/>
      <c r="AI9" s="65"/>
      <c r="AJ9" s="65"/>
      <c r="AK9" s="3"/>
      <c r="AL9" s="65" t="s">
        <v>17</v>
      </c>
      <c r="AM9" s="65"/>
      <c r="AN9" s="65"/>
      <c r="AO9" s="65"/>
      <c r="AP9" s="65"/>
      <c r="AQ9" s="65"/>
      <c r="AR9" s="65"/>
      <c r="AS9" s="65"/>
      <c r="AT9" s="65" t="s">
        <v>18</v>
      </c>
      <c r="AU9" s="65"/>
      <c r="AV9" s="65"/>
      <c r="AW9" s="65"/>
      <c r="AX9" s="65"/>
      <c r="AY9" s="65"/>
      <c r="AZ9" s="65"/>
      <c r="BA9" s="65"/>
      <c r="BB9" s="65" t="s">
        <v>19</v>
      </c>
      <c r="BC9" s="65"/>
      <c r="BD9" s="65"/>
      <c r="BE9" s="65"/>
      <c r="BF9" s="65"/>
      <c r="BG9" s="65"/>
      <c r="BH9" s="65"/>
      <c r="BI9" s="65"/>
      <c r="BJ9" s="3"/>
      <c r="BK9" s="3"/>
      <c r="BL9" s="66" t="s">
        <v>20</v>
      </c>
      <c r="BM9" s="67"/>
      <c r="BN9" s="10" t="s">
        <v>21</v>
      </c>
      <c r="BO9" s="11"/>
      <c r="BP9" s="11"/>
      <c r="BQ9" s="11"/>
      <c r="BR9" s="11"/>
      <c r="BS9" s="11"/>
      <c r="BT9" s="11"/>
      <c r="BU9" s="11"/>
      <c r="BV9" s="11"/>
      <c r="BW9" s="11"/>
      <c r="BX9" s="11"/>
      <c r="BY9" s="12"/>
    </row>
    <row r="10" spans="1:78" ht="18.75" customHeight="1" x14ac:dyDescent="0.15">
      <c r="A10" s="2"/>
      <c r="B10" s="68" t="str">
        <f>データ!N6</f>
        <v>-</v>
      </c>
      <c r="C10" s="68"/>
      <c r="D10" s="68"/>
      <c r="E10" s="68"/>
      <c r="F10" s="68"/>
      <c r="G10" s="68"/>
      <c r="H10" s="68"/>
      <c r="I10" s="68">
        <f>データ!O6</f>
        <v>72.599999999999994</v>
      </c>
      <c r="J10" s="68"/>
      <c r="K10" s="68"/>
      <c r="L10" s="68"/>
      <c r="M10" s="68"/>
      <c r="N10" s="68"/>
      <c r="O10" s="68"/>
      <c r="P10" s="68">
        <f>データ!P6</f>
        <v>10.47</v>
      </c>
      <c r="Q10" s="68"/>
      <c r="R10" s="68"/>
      <c r="S10" s="68"/>
      <c r="T10" s="68"/>
      <c r="U10" s="68"/>
      <c r="V10" s="68"/>
      <c r="W10" s="68">
        <f>データ!Q6</f>
        <v>96.88</v>
      </c>
      <c r="X10" s="68"/>
      <c r="Y10" s="68"/>
      <c r="Z10" s="68"/>
      <c r="AA10" s="68"/>
      <c r="AB10" s="68"/>
      <c r="AC10" s="68"/>
      <c r="AD10" s="69">
        <f>データ!R6</f>
        <v>2970</v>
      </c>
      <c r="AE10" s="69"/>
      <c r="AF10" s="69"/>
      <c r="AG10" s="69"/>
      <c r="AH10" s="69"/>
      <c r="AI10" s="69"/>
      <c r="AJ10" s="69"/>
      <c r="AK10" s="2"/>
      <c r="AL10" s="69">
        <f>データ!V6</f>
        <v>4816</v>
      </c>
      <c r="AM10" s="69"/>
      <c r="AN10" s="69"/>
      <c r="AO10" s="69"/>
      <c r="AP10" s="69"/>
      <c r="AQ10" s="69"/>
      <c r="AR10" s="69"/>
      <c r="AS10" s="69"/>
      <c r="AT10" s="68">
        <f>データ!W6</f>
        <v>5.79</v>
      </c>
      <c r="AU10" s="68"/>
      <c r="AV10" s="68"/>
      <c r="AW10" s="68"/>
      <c r="AX10" s="68"/>
      <c r="AY10" s="68"/>
      <c r="AZ10" s="68"/>
      <c r="BA10" s="68"/>
      <c r="BB10" s="68">
        <f>データ!X6</f>
        <v>831.78</v>
      </c>
      <c r="BC10" s="68"/>
      <c r="BD10" s="68"/>
      <c r="BE10" s="68"/>
      <c r="BF10" s="68"/>
      <c r="BG10" s="68"/>
      <c r="BH10" s="68"/>
      <c r="BI10" s="68"/>
      <c r="BJ10" s="2"/>
      <c r="BK10" s="2"/>
      <c r="BL10" s="58" t="s">
        <v>22</v>
      </c>
      <c r="BM10" s="5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3" t="s">
        <v>114</v>
      </c>
      <c r="BM16" s="44"/>
      <c r="BN16" s="44"/>
      <c r="BO16" s="44"/>
      <c r="BP16" s="44"/>
      <c r="BQ16" s="44"/>
      <c r="BR16" s="44"/>
      <c r="BS16" s="44"/>
      <c r="BT16" s="44"/>
      <c r="BU16" s="44"/>
      <c r="BV16" s="44"/>
      <c r="BW16" s="44"/>
      <c r="BX16" s="44"/>
      <c r="BY16" s="44"/>
      <c r="BZ16" s="4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3"/>
      <c r="BM17" s="44"/>
      <c r="BN17" s="44"/>
      <c r="BO17" s="44"/>
      <c r="BP17" s="44"/>
      <c r="BQ17" s="44"/>
      <c r="BR17" s="44"/>
      <c r="BS17" s="44"/>
      <c r="BT17" s="44"/>
      <c r="BU17" s="44"/>
      <c r="BV17" s="44"/>
      <c r="BW17" s="44"/>
      <c r="BX17" s="44"/>
      <c r="BY17" s="44"/>
      <c r="BZ17" s="4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3"/>
      <c r="BM18" s="44"/>
      <c r="BN18" s="44"/>
      <c r="BO18" s="44"/>
      <c r="BP18" s="44"/>
      <c r="BQ18" s="44"/>
      <c r="BR18" s="44"/>
      <c r="BS18" s="44"/>
      <c r="BT18" s="44"/>
      <c r="BU18" s="44"/>
      <c r="BV18" s="44"/>
      <c r="BW18" s="44"/>
      <c r="BX18" s="44"/>
      <c r="BY18" s="44"/>
      <c r="BZ18" s="4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3"/>
      <c r="BM19" s="44"/>
      <c r="BN19" s="44"/>
      <c r="BO19" s="44"/>
      <c r="BP19" s="44"/>
      <c r="BQ19" s="44"/>
      <c r="BR19" s="44"/>
      <c r="BS19" s="44"/>
      <c r="BT19" s="44"/>
      <c r="BU19" s="44"/>
      <c r="BV19" s="44"/>
      <c r="BW19" s="44"/>
      <c r="BX19" s="44"/>
      <c r="BY19" s="44"/>
      <c r="BZ19" s="4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3"/>
      <c r="BM20" s="44"/>
      <c r="BN20" s="44"/>
      <c r="BO20" s="44"/>
      <c r="BP20" s="44"/>
      <c r="BQ20" s="44"/>
      <c r="BR20" s="44"/>
      <c r="BS20" s="44"/>
      <c r="BT20" s="44"/>
      <c r="BU20" s="44"/>
      <c r="BV20" s="44"/>
      <c r="BW20" s="44"/>
      <c r="BX20" s="44"/>
      <c r="BY20" s="44"/>
      <c r="BZ20" s="4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3"/>
      <c r="BM21" s="44"/>
      <c r="BN21" s="44"/>
      <c r="BO21" s="44"/>
      <c r="BP21" s="44"/>
      <c r="BQ21" s="44"/>
      <c r="BR21" s="44"/>
      <c r="BS21" s="44"/>
      <c r="BT21" s="44"/>
      <c r="BU21" s="44"/>
      <c r="BV21" s="44"/>
      <c r="BW21" s="44"/>
      <c r="BX21" s="44"/>
      <c r="BY21" s="44"/>
      <c r="BZ21" s="4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3"/>
      <c r="BM22" s="44"/>
      <c r="BN22" s="44"/>
      <c r="BO22" s="44"/>
      <c r="BP22" s="44"/>
      <c r="BQ22" s="44"/>
      <c r="BR22" s="44"/>
      <c r="BS22" s="44"/>
      <c r="BT22" s="44"/>
      <c r="BU22" s="44"/>
      <c r="BV22" s="44"/>
      <c r="BW22" s="44"/>
      <c r="BX22" s="44"/>
      <c r="BY22" s="44"/>
      <c r="BZ22" s="4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3"/>
      <c r="BM23" s="44"/>
      <c r="BN23" s="44"/>
      <c r="BO23" s="44"/>
      <c r="BP23" s="44"/>
      <c r="BQ23" s="44"/>
      <c r="BR23" s="44"/>
      <c r="BS23" s="44"/>
      <c r="BT23" s="44"/>
      <c r="BU23" s="44"/>
      <c r="BV23" s="44"/>
      <c r="BW23" s="44"/>
      <c r="BX23" s="44"/>
      <c r="BY23" s="44"/>
      <c r="BZ23" s="4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3"/>
      <c r="BM24" s="44"/>
      <c r="BN24" s="44"/>
      <c r="BO24" s="44"/>
      <c r="BP24" s="44"/>
      <c r="BQ24" s="44"/>
      <c r="BR24" s="44"/>
      <c r="BS24" s="44"/>
      <c r="BT24" s="44"/>
      <c r="BU24" s="44"/>
      <c r="BV24" s="44"/>
      <c r="BW24" s="44"/>
      <c r="BX24" s="44"/>
      <c r="BY24" s="44"/>
      <c r="BZ24" s="4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3"/>
      <c r="BM25" s="44"/>
      <c r="BN25" s="44"/>
      <c r="BO25" s="44"/>
      <c r="BP25" s="44"/>
      <c r="BQ25" s="44"/>
      <c r="BR25" s="44"/>
      <c r="BS25" s="44"/>
      <c r="BT25" s="44"/>
      <c r="BU25" s="44"/>
      <c r="BV25" s="44"/>
      <c r="BW25" s="44"/>
      <c r="BX25" s="44"/>
      <c r="BY25" s="44"/>
      <c r="BZ25" s="4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3"/>
      <c r="BM26" s="44"/>
      <c r="BN26" s="44"/>
      <c r="BO26" s="44"/>
      <c r="BP26" s="44"/>
      <c r="BQ26" s="44"/>
      <c r="BR26" s="44"/>
      <c r="BS26" s="44"/>
      <c r="BT26" s="44"/>
      <c r="BU26" s="44"/>
      <c r="BV26" s="44"/>
      <c r="BW26" s="44"/>
      <c r="BX26" s="44"/>
      <c r="BY26" s="44"/>
      <c r="BZ26" s="4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3"/>
      <c r="BM27" s="44"/>
      <c r="BN27" s="44"/>
      <c r="BO27" s="44"/>
      <c r="BP27" s="44"/>
      <c r="BQ27" s="44"/>
      <c r="BR27" s="44"/>
      <c r="BS27" s="44"/>
      <c r="BT27" s="44"/>
      <c r="BU27" s="44"/>
      <c r="BV27" s="44"/>
      <c r="BW27" s="44"/>
      <c r="BX27" s="44"/>
      <c r="BY27" s="44"/>
      <c r="BZ27" s="4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3"/>
      <c r="BM28" s="44"/>
      <c r="BN28" s="44"/>
      <c r="BO28" s="44"/>
      <c r="BP28" s="44"/>
      <c r="BQ28" s="44"/>
      <c r="BR28" s="44"/>
      <c r="BS28" s="44"/>
      <c r="BT28" s="44"/>
      <c r="BU28" s="44"/>
      <c r="BV28" s="44"/>
      <c r="BW28" s="44"/>
      <c r="BX28" s="44"/>
      <c r="BY28" s="44"/>
      <c r="BZ28" s="4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3"/>
      <c r="BM29" s="44"/>
      <c r="BN29" s="44"/>
      <c r="BO29" s="44"/>
      <c r="BP29" s="44"/>
      <c r="BQ29" s="44"/>
      <c r="BR29" s="44"/>
      <c r="BS29" s="44"/>
      <c r="BT29" s="44"/>
      <c r="BU29" s="44"/>
      <c r="BV29" s="44"/>
      <c r="BW29" s="44"/>
      <c r="BX29" s="44"/>
      <c r="BY29" s="44"/>
      <c r="BZ29" s="4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3"/>
      <c r="BM30" s="44"/>
      <c r="BN30" s="44"/>
      <c r="BO30" s="44"/>
      <c r="BP30" s="44"/>
      <c r="BQ30" s="44"/>
      <c r="BR30" s="44"/>
      <c r="BS30" s="44"/>
      <c r="BT30" s="44"/>
      <c r="BU30" s="44"/>
      <c r="BV30" s="44"/>
      <c r="BW30" s="44"/>
      <c r="BX30" s="44"/>
      <c r="BY30" s="44"/>
      <c r="BZ30" s="4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3"/>
      <c r="BM31" s="44"/>
      <c r="BN31" s="44"/>
      <c r="BO31" s="44"/>
      <c r="BP31" s="44"/>
      <c r="BQ31" s="44"/>
      <c r="BR31" s="44"/>
      <c r="BS31" s="44"/>
      <c r="BT31" s="44"/>
      <c r="BU31" s="44"/>
      <c r="BV31" s="44"/>
      <c r="BW31" s="44"/>
      <c r="BX31" s="44"/>
      <c r="BY31" s="44"/>
      <c r="BZ31" s="4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3"/>
      <c r="BM32" s="44"/>
      <c r="BN32" s="44"/>
      <c r="BO32" s="44"/>
      <c r="BP32" s="44"/>
      <c r="BQ32" s="44"/>
      <c r="BR32" s="44"/>
      <c r="BS32" s="44"/>
      <c r="BT32" s="44"/>
      <c r="BU32" s="44"/>
      <c r="BV32" s="44"/>
      <c r="BW32" s="44"/>
      <c r="BX32" s="44"/>
      <c r="BY32" s="44"/>
      <c r="BZ32" s="4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3"/>
      <c r="BM33" s="44"/>
      <c r="BN33" s="44"/>
      <c r="BO33" s="44"/>
      <c r="BP33" s="44"/>
      <c r="BQ33" s="44"/>
      <c r="BR33" s="44"/>
      <c r="BS33" s="44"/>
      <c r="BT33" s="44"/>
      <c r="BU33" s="44"/>
      <c r="BV33" s="44"/>
      <c r="BW33" s="44"/>
      <c r="BX33" s="44"/>
      <c r="BY33" s="44"/>
      <c r="BZ33" s="4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3"/>
      <c r="BM34" s="44"/>
      <c r="BN34" s="44"/>
      <c r="BO34" s="44"/>
      <c r="BP34" s="44"/>
      <c r="BQ34" s="44"/>
      <c r="BR34" s="44"/>
      <c r="BS34" s="44"/>
      <c r="BT34" s="44"/>
      <c r="BU34" s="44"/>
      <c r="BV34" s="44"/>
      <c r="BW34" s="44"/>
      <c r="BX34" s="44"/>
      <c r="BY34" s="44"/>
      <c r="BZ34" s="4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3"/>
      <c r="BM35" s="44"/>
      <c r="BN35" s="44"/>
      <c r="BO35" s="44"/>
      <c r="BP35" s="44"/>
      <c r="BQ35" s="44"/>
      <c r="BR35" s="44"/>
      <c r="BS35" s="44"/>
      <c r="BT35" s="44"/>
      <c r="BU35" s="44"/>
      <c r="BV35" s="44"/>
      <c r="BW35" s="44"/>
      <c r="BX35" s="44"/>
      <c r="BY35" s="44"/>
      <c r="BZ35" s="4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3"/>
      <c r="BM36" s="44"/>
      <c r="BN36" s="44"/>
      <c r="BO36" s="44"/>
      <c r="BP36" s="44"/>
      <c r="BQ36" s="44"/>
      <c r="BR36" s="44"/>
      <c r="BS36" s="44"/>
      <c r="BT36" s="44"/>
      <c r="BU36" s="44"/>
      <c r="BV36" s="44"/>
      <c r="BW36" s="44"/>
      <c r="BX36" s="44"/>
      <c r="BY36" s="44"/>
      <c r="BZ36" s="4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3"/>
      <c r="BM37" s="44"/>
      <c r="BN37" s="44"/>
      <c r="BO37" s="44"/>
      <c r="BP37" s="44"/>
      <c r="BQ37" s="44"/>
      <c r="BR37" s="44"/>
      <c r="BS37" s="44"/>
      <c r="BT37" s="44"/>
      <c r="BU37" s="44"/>
      <c r="BV37" s="44"/>
      <c r="BW37" s="44"/>
      <c r="BX37" s="44"/>
      <c r="BY37" s="44"/>
      <c r="BZ37" s="4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3"/>
      <c r="BM38" s="44"/>
      <c r="BN38" s="44"/>
      <c r="BO38" s="44"/>
      <c r="BP38" s="44"/>
      <c r="BQ38" s="44"/>
      <c r="BR38" s="44"/>
      <c r="BS38" s="44"/>
      <c r="BT38" s="44"/>
      <c r="BU38" s="44"/>
      <c r="BV38" s="44"/>
      <c r="BW38" s="44"/>
      <c r="BX38" s="44"/>
      <c r="BY38" s="44"/>
      <c r="BZ38" s="4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3"/>
      <c r="BM39" s="44"/>
      <c r="BN39" s="44"/>
      <c r="BO39" s="44"/>
      <c r="BP39" s="44"/>
      <c r="BQ39" s="44"/>
      <c r="BR39" s="44"/>
      <c r="BS39" s="44"/>
      <c r="BT39" s="44"/>
      <c r="BU39" s="44"/>
      <c r="BV39" s="44"/>
      <c r="BW39" s="44"/>
      <c r="BX39" s="44"/>
      <c r="BY39" s="44"/>
      <c r="BZ39" s="4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3"/>
      <c r="BM40" s="44"/>
      <c r="BN40" s="44"/>
      <c r="BO40" s="44"/>
      <c r="BP40" s="44"/>
      <c r="BQ40" s="44"/>
      <c r="BR40" s="44"/>
      <c r="BS40" s="44"/>
      <c r="BT40" s="44"/>
      <c r="BU40" s="44"/>
      <c r="BV40" s="44"/>
      <c r="BW40" s="44"/>
      <c r="BX40" s="44"/>
      <c r="BY40" s="44"/>
      <c r="BZ40" s="4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3"/>
      <c r="BM41" s="44"/>
      <c r="BN41" s="44"/>
      <c r="BO41" s="44"/>
      <c r="BP41" s="44"/>
      <c r="BQ41" s="44"/>
      <c r="BR41" s="44"/>
      <c r="BS41" s="44"/>
      <c r="BT41" s="44"/>
      <c r="BU41" s="44"/>
      <c r="BV41" s="44"/>
      <c r="BW41" s="44"/>
      <c r="BX41" s="44"/>
      <c r="BY41" s="44"/>
      <c r="BZ41" s="4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3"/>
      <c r="BM42" s="44"/>
      <c r="BN42" s="44"/>
      <c r="BO42" s="44"/>
      <c r="BP42" s="44"/>
      <c r="BQ42" s="44"/>
      <c r="BR42" s="44"/>
      <c r="BS42" s="44"/>
      <c r="BT42" s="44"/>
      <c r="BU42" s="44"/>
      <c r="BV42" s="44"/>
      <c r="BW42" s="44"/>
      <c r="BX42" s="44"/>
      <c r="BY42" s="44"/>
      <c r="BZ42" s="4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3"/>
      <c r="BM43" s="44"/>
      <c r="BN43" s="44"/>
      <c r="BO43" s="44"/>
      <c r="BP43" s="44"/>
      <c r="BQ43" s="44"/>
      <c r="BR43" s="44"/>
      <c r="BS43" s="44"/>
      <c r="BT43" s="44"/>
      <c r="BU43" s="44"/>
      <c r="BV43" s="44"/>
      <c r="BW43" s="44"/>
      <c r="BX43" s="44"/>
      <c r="BY43" s="44"/>
      <c r="BZ43" s="4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6"/>
      <c r="BM44" s="47"/>
      <c r="BN44" s="47"/>
      <c r="BO44" s="47"/>
      <c r="BP44" s="47"/>
      <c r="BQ44" s="47"/>
      <c r="BR44" s="47"/>
      <c r="BS44" s="47"/>
      <c r="BT44" s="47"/>
      <c r="BU44" s="47"/>
      <c r="BV44" s="47"/>
      <c r="BW44" s="47"/>
      <c r="BX44" s="47"/>
      <c r="BY44" s="47"/>
      <c r="BZ44" s="4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116</v>
      </c>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15">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115</v>
      </c>
      <c r="BM66" s="44"/>
      <c r="BN66" s="44"/>
      <c r="BO66" s="44"/>
      <c r="BP66" s="44"/>
      <c r="BQ66" s="44"/>
      <c r="BR66" s="44"/>
      <c r="BS66" s="44"/>
      <c r="BT66" s="44"/>
      <c r="BU66" s="44"/>
      <c r="BV66" s="44"/>
      <c r="BW66" s="44"/>
      <c r="BX66" s="44"/>
      <c r="BY66" s="44"/>
      <c r="BZ66" s="4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【102.97】</v>
      </c>
      <c r="F85" s="26" t="str">
        <f>データ!AT6</f>
        <v>【165.48】</v>
      </c>
      <c r="G85" s="26" t="str">
        <f>データ!BE6</f>
        <v>【33.84】</v>
      </c>
      <c r="H85" s="26" t="str">
        <f>データ!BP6</f>
        <v>【765.47】</v>
      </c>
      <c r="I85" s="26" t="str">
        <f>データ!CA6</f>
        <v>【59.59】</v>
      </c>
      <c r="J85" s="26" t="str">
        <f>データ!CL6</f>
        <v>【257.86】</v>
      </c>
      <c r="K85" s="26" t="str">
        <f>データ!CW6</f>
        <v>【51.30】</v>
      </c>
      <c r="L85" s="26" t="str">
        <f>データ!DH6</f>
        <v>【86.22】</v>
      </c>
      <c r="M85" s="26" t="str">
        <f>データ!DS6</f>
        <v>【24.97】</v>
      </c>
      <c r="N85" s="26" t="str">
        <f>データ!ED6</f>
        <v>【0.00】</v>
      </c>
      <c r="O85" s="26" t="str">
        <f>データ!EO6</f>
        <v>【0.02】</v>
      </c>
    </row>
  </sheetData>
  <sheetProtection algorithmName="SHA-512" hashValue="kykTEI7I/7fqTDAEW7+X6wIrIvBzhYXA049sUfS+yCpCKhTBWl7VkyflgI8LD2s1lK+YSRo70NF4sCkRhPkbWg==" saltValue="oVR0jwYe5zk8YMXxbD1Z5g=="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7" t="s">
        <v>52</v>
      </c>
      <c r="I3" s="78"/>
      <c r="J3" s="78"/>
      <c r="K3" s="78"/>
      <c r="L3" s="78"/>
      <c r="M3" s="78"/>
      <c r="N3" s="78"/>
      <c r="O3" s="78"/>
      <c r="P3" s="78"/>
      <c r="Q3" s="78"/>
      <c r="R3" s="78"/>
      <c r="S3" s="78"/>
      <c r="T3" s="78"/>
      <c r="U3" s="78"/>
      <c r="V3" s="78"/>
      <c r="W3" s="78"/>
      <c r="X3" s="79"/>
      <c r="Y3" s="83" t="s">
        <v>53</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54</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15">
      <c r="A4" s="28" t="s">
        <v>55</v>
      </c>
      <c r="B4" s="30"/>
      <c r="C4" s="30"/>
      <c r="D4" s="30"/>
      <c r="E4" s="30"/>
      <c r="F4" s="30"/>
      <c r="G4" s="30"/>
      <c r="H4" s="80"/>
      <c r="I4" s="81"/>
      <c r="J4" s="81"/>
      <c r="K4" s="81"/>
      <c r="L4" s="81"/>
      <c r="M4" s="81"/>
      <c r="N4" s="81"/>
      <c r="O4" s="81"/>
      <c r="P4" s="81"/>
      <c r="Q4" s="81"/>
      <c r="R4" s="81"/>
      <c r="S4" s="81"/>
      <c r="T4" s="81"/>
      <c r="U4" s="81"/>
      <c r="V4" s="81"/>
      <c r="W4" s="81"/>
      <c r="X4" s="82"/>
      <c r="Y4" s="76" t="s">
        <v>56</v>
      </c>
      <c r="Z4" s="76"/>
      <c r="AA4" s="76"/>
      <c r="AB4" s="76"/>
      <c r="AC4" s="76"/>
      <c r="AD4" s="76"/>
      <c r="AE4" s="76"/>
      <c r="AF4" s="76"/>
      <c r="AG4" s="76"/>
      <c r="AH4" s="76"/>
      <c r="AI4" s="76"/>
      <c r="AJ4" s="76" t="s">
        <v>57</v>
      </c>
      <c r="AK4" s="76"/>
      <c r="AL4" s="76"/>
      <c r="AM4" s="76"/>
      <c r="AN4" s="76"/>
      <c r="AO4" s="76"/>
      <c r="AP4" s="76"/>
      <c r="AQ4" s="76"/>
      <c r="AR4" s="76"/>
      <c r="AS4" s="76"/>
      <c r="AT4" s="76"/>
      <c r="AU4" s="76" t="s">
        <v>58</v>
      </c>
      <c r="AV4" s="76"/>
      <c r="AW4" s="76"/>
      <c r="AX4" s="76"/>
      <c r="AY4" s="76"/>
      <c r="AZ4" s="76"/>
      <c r="BA4" s="76"/>
      <c r="BB4" s="76"/>
      <c r="BC4" s="76"/>
      <c r="BD4" s="76"/>
      <c r="BE4" s="76"/>
      <c r="BF4" s="76" t="s">
        <v>59</v>
      </c>
      <c r="BG4" s="76"/>
      <c r="BH4" s="76"/>
      <c r="BI4" s="76"/>
      <c r="BJ4" s="76"/>
      <c r="BK4" s="76"/>
      <c r="BL4" s="76"/>
      <c r="BM4" s="76"/>
      <c r="BN4" s="76"/>
      <c r="BO4" s="76"/>
      <c r="BP4" s="76"/>
      <c r="BQ4" s="76" t="s">
        <v>60</v>
      </c>
      <c r="BR4" s="76"/>
      <c r="BS4" s="76"/>
      <c r="BT4" s="76"/>
      <c r="BU4" s="76"/>
      <c r="BV4" s="76"/>
      <c r="BW4" s="76"/>
      <c r="BX4" s="76"/>
      <c r="BY4" s="76"/>
      <c r="BZ4" s="76"/>
      <c r="CA4" s="76"/>
      <c r="CB4" s="76" t="s">
        <v>61</v>
      </c>
      <c r="CC4" s="76"/>
      <c r="CD4" s="76"/>
      <c r="CE4" s="76"/>
      <c r="CF4" s="76"/>
      <c r="CG4" s="76"/>
      <c r="CH4" s="76"/>
      <c r="CI4" s="76"/>
      <c r="CJ4" s="76"/>
      <c r="CK4" s="76"/>
      <c r="CL4" s="76"/>
      <c r="CM4" s="76" t="s">
        <v>62</v>
      </c>
      <c r="CN4" s="76"/>
      <c r="CO4" s="76"/>
      <c r="CP4" s="76"/>
      <c r="CQ4" s="76"/>
      <c r="CR4" s="76"/>
      <c r="CS4" s="76"/>
      <c r="CT4" s="76"/>
      <c r="CU4" s="76"/>
      <c r="CV4" s="76"/>
      <c r="CW4" s="76"/>
      <c r="CX4" s="76" t="s">
        <v>63</v>
      </c>
      <c r="CY4" s="76"/>
      <c r="CZ4" s="76"/>
      <c r="DA4" s="76"/>
      <c r="DB4" s="76"/>
      <c r="DC4" s="76"/>
      <c r="DD4" s="76"/>
      <c r="DE4" s="76"/>
      <c r="DF4" s="76"/>
      <c r="DG4" s="76"/>
      <c r="DH4" s="76"/>
      <c r="DI4" s="76" t="s">
        <v>64</v>
      </c>
      <c r="DJ4" s="76"/>
      <c r="DK4" s="76"/>
      <c r="DL4" s="76"/>
      <c r="DM4" s="76"/>
      <c r="DN4" s="76"/>
      <c r="DO4" s="76"/>
      <c r="DP4" s="76"/>
      <c r="DQ4" s="76"/>
      <c r="DR4" s="76"/>
      <c r="DS4" s="76"/>
      <c r="DT4" s="76" t="s">
        <v>65</v>
      </c>
      <c r="DU4" s="76"/>
      <c r="DV4" s="76"/>
      <c r="DW4" s="76"/>
      <c r="DX4" s="76"/>
      <c r="DY4" s="76"/>
      <c r="DZ4" s="76"/>
      <c r="EA4" s="76"/>
      <c r="EB4" s="76"/>
      <c r="EC4" s="76"/>
      <c r="ED4" s="76"/>
      <c r="EE4" s="76" t="s">
        <v>66</v>
      </c>
      <c r="EF4" s="76"/>
      <c r="EG4" s="76"/>
      <c r="EH4" s="76"/>
      <c r="EI4" s="76"/>
      <c r="EJ4" s="76"/>
      <c r="EK4" s="76"/>
      <c r="EL4" s="76"/>
      <c r="EM4" s="76"/>
      <c r="EN4" s="76"/>
      <c r="EO4" s="76"/>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2019</v>
      </c>
      <c r="C6" s="33">
        <f t="shared" ref="C6:X6" si="3">C7</f>
        <v>352047</v>
      </c>
      <c r="D6" s="33">
        <f t="shared" si="3"/>
        <v>46</v>
      </c>
      <c r="E6" s="33">
        <f t="shared" si="3"/>
        <v>17</v>
      </c>
      <c r="F6" s="33">
        <f t="shared" si="3"/>
        <v>5</v>
      </c>
      <c r="G6" s="33">
        <f t="shared" si="3"/>
        <v>0</v>
      </c>
      <c r="H6" s="33" t="str">
        <f t="shared" si="3"/>
        <v>山口県　萩市</v>
      </c>
      <c r="I6" s="33" t="str">
        <f t="shared" si="3"/>
        <v>法適用</v>
      </c>
      <c r="J6" s="33" t="str">
        <f t="shared" si="3"/>
        <v>下水道事業</v>
      </c>
      <c r="K6" s="33" t="str">
        <f t="shared" si="3"/>
        <v>農業集落排水</v>
      </c>
      <c r="L6" s="33" t="str">
        <f t="shared" si="3"/>
        <v>F2</v>
      </c>
      <c r="M6" s="33" t="str">
        <f t="shared" si="3"/>
        <v>非設置</v>
      </c>
      <c r="N6" s="34" t="str">
        <f t="shared" si="3"/>
        <v>-</v>
      </c>
      <c r="O6" s="34">
        <f t="shared" si="3"/>
        <v>72.599999999999994</v>
      </c>
      <c r="P6" s="34">
        <f t="shared" si="3"/>
        <v>10.47</v>
      </c>
      <c r="Q6" s="34">
        <f t="shared" si="3"/>
        <v>96.88</v>
      </c>
      <c r="R6" s="34">
        <f t="shared" si="3"/>
        <v>2970</v>
      </c>
      <c r="S6" s="34">
        <f t="shared" si="3"/>
        <v>46439</v>
      </c>
      <c r="T6" s="34">
        <f t="shared" si="3"/>
        <v>698.31</v>
      </c>
      <c r="U6" s="34">
        <f t="shared" si="3"/>
        <v>66.5</v>
      </c>
      <c r="V6" s="34">
        <f t="shared" si="3"/>
        <v>4816</v>
      </c>
      <c r="W6" s="34">
        <f t="shared" si="3"/>
        <v>5.79</v>
      </c>
      <c r="X6" s="34">
        <f t="shared" si="3"/>
        <v>831.78</v>
      </c>
      <c r="Y6" s="35" t="str">
        <f>IF(Y7="",NA(),Y7)</f>
        <v>-</v>
      </c>
      <c r="Z6" s="35" t="str">
        <f t="shared" ref="Z6:AH6" si="4">IF(Z7="",NA(),Z7)</f>
        <v>-</v>
      </c>
      <c r="AA6" s="35" t="str">
        <f t="shared" si="4"/>
        <v>-</v>
      </c>
      <c r="AB6" s="35">
        <f t="shared" si="4"/>
        <v>99.94</v>
      </c>
      <c r="AC6" s="35">
        <f t="shared" si="4"/>
        <v>100</v>
      </c>
      <c r="AD6" s="35" t="str">
        <f t="shared" si="4"/>
        <v>-</v>
      </c>
      <c r="AE6" s="35" t="str">
        <f t="shared" si="4"/>
        <v>-</v>
      </c>
      <c r="AF6" s="35" t="str">
        <f t="shared" si="4"/>
        <v>-</v>
      </c>
      <c r="AG6" s="35">
        <f t="shared" si="4"/>
        <v>101.77</v>
      </c>
      <c r="AH6" s="35">
        <f t="shared" si="4"/>
        <v>103.6</v>
      </c>
      <c r="AI6" s="34" t="str">
        <f>IF(AI7="","",IF(AI7="-","【-】","【"&amp;SUBSTITUTE(TEXT(AI7,"#,##0.00"),"-","△")&amp;"】"))</f>
        <v>【102.97】</v>
      </c>
      <c r="AJ6" s="35" t="str">
        <f>IF(AJ7="",NA(),AJ7)</f>
        <v>-</v>
      </c>
      <c r="AK6" s="35" t="str">
        <f t="shared" ref="AK6:AS6" si="5">IF(AK7="",NA(),AK7)</f>
        <v>-</v>
      </c>
      <c r="AL6" s="35" t="str">
        <f t="shared" si="5"/>
        <v>-</v>
      </c>
      <c r="AM6" s="34">
        <f t="shared" si="5"/>
        <v>0</v>
      </c>
      <c r="AN6" s="34">
        <f t="shared" si="5"/>
        <v>0</v>
      </c>
      <c r="AO6" s="35" t="str">
        <f t="shared" si="5"/>
        <v>-</v>
      </c>
      <c r="AP6" s="35" t="str">
        <f t="shared" si="5"/>
        <v>-</v>
      </c>
      <c r="AQ6" s="35" t="str">
        <f t="shared" si="5"/>
        <v>-</v>
      </c>
      <c r="AR6" s="35">
        <f t="shared" si="5"/>
        <v>227.4</v>
      </c>
      <c r="AS6" s="35">
        <f t="shared" si="5"/>
        <v>193.99</v>
      </c>
      <c r="AT6" s="34" t="str">
        <f>IF(AT7="","",IF(AT7="-","【-】","【"&amp;SUBSTITUTE(TEXT(AT7,"#,##0.00"),"-","△")&amp;"】"))</f>
        <v>【165.48】</v>
      </c>
      <c r="AU6" s="35" t="str">
        <f>IF(AU7="",NA(),AU7)</f>
        <v>-</v>
      </c>
      <c r="AV6" s="35" t="str">
        <f t="shared" ref="AV6:BD6" si="6">IF(AV7="",NA(),AV7)</f>
        <v>-</v>
      </c>
      <c r="AW6" s="35" t="str">
        <f t="shared" si="6"/>
        <v>-</v>
      </c>
      <c r="AX6" s="35">
        <f t="shared" si="6"/>
        <v>33.68</v>
      </c>
      <c r="AY6" s="35">
        <f t="shared" si="6"/>
        <v>20.9</v>
      </c>
      <c r="AZ6" s="35" t="str">
        <f t="shared" si="6"/>
        <v>-</v>
      </c>
      <c r="BA6" s="35" t="str">
        <f t="shared" si="6"/>
        <v>-</v>
      </c>
      <c r="BB6" s="35" t="str">
        <f t="shared" si="6"/>
        <v>-</v>
      </c>
      <c r="BC6" s="35">
        <f t="shared" si="6"/>
        <v>29.54</v>
      </c>
      <c r="BD6" s="35">
        <f t="shared" si="6"/>
        <v>26.99</v>
      </c>
      <c r="BE6" s="34" t="str">
        <f>IF(BE7="","",IF(BE7="-","【-】","【"&amp;SUBSTITUTE(TEXT(BE7,"#,##0.00"),"-","△")&amp;"】"))</f>
        <v>【33.84】</v>
      </c>
      <c r="BF6" s="35" t="str">
        <f>IF(BF7="",NA(),BF7)</f>
        <v>-</v>
      </c>
      <c r="BG6" s="35" t="str">
        <f t="shared" ref="BG6:BO6" si="7">IF(BG7="",NA(),BG7)</f>
        <v>-</v>
      </c>
      <c r="BH6" s="35" t="str">
        <f t="shared" si="7"/>
        <v>-</v>
      </c>
      <c r="BI6" s="35">
        <f t="shared" si="7"/>
        <v>2929.93</v>
      </c>
      <c r="BJ6" s="35">
        <f t="shared" si="7"/>
        <v>2851.12</v>
      </c>
      <c r="BK6" s="35" t="str">
        <f t="shared" si="7"/>
        <v>-</v>
      </c>
      <c r="BL6" s="35" t="str">
        <f t="shared" si="7"/>
        <v>-</v>
      </c>
      <c r="BM6" s="35" t="str">
        <f t="shared" si="7"/>
        <v>-</v>
      </c>
      <c r="BN6" s="35">
        <f t="shared" si="7"/>
        <v>789.46</v>
      </c>
      <c r="BO6" s="35">
        <f t="shared" si="7"/>
        <v>826.83</v>
      </c>
      <c r="BP6" s="34" t="str">
        <f>IF(BP7="","",IF(BP7="-","【-】","【"&amp;SUBSTITUTE(TEXT(BP7,"#,##0.00"),"-","△")&amp;"】"))</f>
        <v>【765.47】</v>
      </c>
      <c r="BQ6" s="35" t="str">
        <f>IF(BQ7="",NA(),BQ7)</f>
        <v>-</v>
      </c>
      <c r="BR6" s="35" t="str">
        <f t="shared" ref="BR6:BZ6" si="8">IF(BR7="",NA(),BR7)</f>
        <v>-</v>
      </c>
      <c r="BS6" s="35" t="str">
        <f t="shared" si="8"/>
        <v>-</v>
      </c>
      <c r="BT6" s="35">
        <f t="shared" si="8"/>
        <v>49.87</v>
      </c>
      <c r="BU6" s="35">
        <f t="shared" si="8"/>
        <v>53.05</v>
      </c>
      <c r="BV6" s="35" t="str">
        <f t="shared" si="8"/>
        <v>-</v>
      </c>
      <c r="BW6" s="35" t="str">
        <f t="shared" si="8"/>
        <v>-</v>
      </c>
      <c r="BX6" s="35" t="str">
        <f t="shared" si="8"/>
        <v>-</v>
      </c>
      <c r="BY6" s="35">
        <f t="shared" si="8"/>
        <v>57.77</v>
      </c>
      <c r="BZ6" s="35">
        <f t="shared" si="8"/>
        <v>57.31</v>
      </c>
      <c r="CA6" s="34" t="str">
        <f>IF(CA7="","",IF(CA7="-","【-】","【"&amp;SUBSTITUTE(TEXT(CA7,"#,##0.00"),"-","△")&amp;"】"))</f>
        <v>【59.59】</v>
      </c>
      <c r="CB6" s="35" t="str">
        <f>IF(CB7="",NA(),CB7)</f>
        <v>-</v>
      </c>
      <c r="CC6" s="35" t="str">
        <f t="shared" ref="CC6:CK6" si="9">IF(CC7="",NA(),CC7)</f>
        <v>-</v>
      </c>
      <c r="CD6" s="35" t="str">
        <f t="shared" si="9"/>
        <v>-</v>
      </c>
      <c r="CE6" s="35">
        <f t="shared" si="9"/>
        <v>312.81</v>
      </c>
      <c r="CF6" s="35">
        <f t="shared" si="9"/>
        <v>295.13</v>
      </c>
      <c r="CG6" s="35" t="str">
        <f t="shared" si="9"/>
        <v>-</v>
      </c>
      <c r="CH6" s="35" t="str">
        <f t="shared" si="9"/>
        <v>-</v>
      </c>
      <c r="CI6" s="35" t="str">
        <f t="shared" si="9"/>
        <v>-</v>
      </c>
      <c r="CJ6" s="35">
        <f t="shared" si="9"/>
        <v>274.35000000000002</v>
      </c>
      <c r="CK6" s="35">
        <f t="shared" si="9"/>
        <v>273.52</v>
      </c>
      <c r="CL6" s="34" t="str">
        <f>IF(CL7="","",IF(CL7="-","【-】","【"&amp;SUBSTITUTE(TEXT(CL7,"#,##0.00"),"-","△")&amp;"】"))</f>
        <v>【257.86】</v>
      </c>
      <c r="CM6" s="35" t="str">
        <f>IF(CM7="",NA(),CM7)</f>
        <v>-</v>
      </c>
      <c r="CN6" s="35" t="str">
        <f t="shared" ref="CN6:CV6" si="10">IF(CN7="",NA(),CN7)</f>
        <v>-</v>
      </c>
      <c r="CO6" s="35" t="str">
        <f t="shared" si="10"/>
        <v>-</v>
      </c>
      <c r="CP6" s="35">
        <f t="shared" si="10"/>
        <v>37.520000000000003</v>
      </c>
      <c r="CQ6" s="35">
        <f t="shared" si="10"/>
        <v>37.549999999999997</v>
      </c>
      <c r="CR6" s="35" t="str">
        <f t="shared" si="10"/>
        <v>-</v>
      </c>
      <c r="CS6" s="35" t="str">
        <f t="shared" si="10"/>
        <v>-</v>
      </c>
      <c r="CT6" s="35" t="str">
        <f t="shared" si="10"/>
        <v>-</v>
      </c>
      <c r="CU6" s="35">
        <f t="shared" si="10"/>
        <v>50.68</v>
      </c>
      <c r="CV6" s="35">
        <f t="shared" si="10"/>
        <v>50.14</v>
      </c>
      <c r="CW6" s="34" t="str">
        <f>IF(CW7="","",IF(CW7="-","【-】","【"&amp;SUBSTITUTE(TEXT(CW7,"#,##0.00"),"-","△")&amp;"】"))</f>
        <v>【51.30】</v>
      </c>
      <c r="CX6" s="35" t="str">
        <f>IF(CX7="",NA(),CX7)</f>
        <v>-</v>
      </c>
      <c r="CY6" s="35" t="str">
        <f t="shared" ref="CY6:DG6" si="11">IF(CY7="",NA(),CY7)</f>
        <v>-</v>
      </c>
      <c r="CZ6" s="35" t="str">
        <f t="shared" si="11"/>
        <v>-</v>
      </c>
      <c r="DA6" s="35">
        <f t="shared" si="11"/>
        <v>88.79</v>
      </c>
      <c r="DB6" s="35">
        <f t="shared" si="11"/>
        <v>87.69</v>
      </c>
      <c r="DC6" s="35" t="str">
        <f t="shared" si="11"/>
        <v>-</v>
      </c>
      <c r="DD6" s="35" t="str">
        <f t="shared" si="11"/>
        <v>-</v>
      </c>
      <c r="DE6" s="35" t="str">
        <f t="shared" si="11"/>
        <v>-</v>
      </c>
      <c r="DF6" s="35">
        <f t="shared" si="11"/>
        <v>84.86</v>
      </c>
      <c r="DG6" s="35">
        <f t="shared" si="11"/>
        <v>84.98</v>
      </c>
      <c r="DH6" s="34" t="str">
        <f>IF(DH7="","",IF(DH7="-","【-】","【"&amp;SUBSTITUTE(TEXT(DH7,"#,##0.00"),"-","△")&amp;"】"))</f>
        <v>【86.22】</v>
      </c>
      <c r="DI6" s="35" t="str">
        <f>IF(DI7="",NA(),DI7)</f>
        <v>-</v>
      </c>
      <c r="DJ6" s="35" t="str">
        <f t="shared" ref="DJ6:DR6" si="12">IF(DJ7="",NA(),DJ7)</f>
        <v>-</v>
      </c>
      <c r="DK6" s="35" t="str">
        <f t="shared" si="12"/>
        <v>-</v>
      </c>
      <c r="DL6" s="35">
        <f t="shared" si="12"/>
        <v>43.36</v>
      </c>
      <c r="DM6" s="35">
        <f t="shared" si="12"/>
        <v>44.81</v>
      </c>
      <c r="DN6" s="35" t="str">
        <f t="shared" si="12"/>
        <v>-</v>
      </c>
      <c r="DO6" s="35" t="str">
        <f t="shared" si="12"/>
        <v>-</v>
      </c>
      <c r="DP6" s="35" t="str">
        <f t="shared" si="12"/>
        <v>-</v>
      </c>
      <c r="DQ6" s="35">
        <f t="shared" si="12"/>
        <v>24.13</v>
      </c>
      <c r="DR6" s="35">
        <f t="shared" si="12"/>
        <v>23.06</v>
      </c>
      <c r="DS6" s="34" t="str">
        <f>IF(DS7="","",IF(DS7="-","【-】","【"&amp;SUBSTITUTE(TEXT(DS7,"#,##0.00"),"-","△")&amp;"】"))</f>
        <v>【24.97】</v>
      </c>
      <c r="DT6" s="35" t="str">
        <f>IF(DT7="",NA(),DT7)</f>
        <v>-</v>
      </c>
      <c r="DU6" s="35" t="str">
        <f t="shared" ref="DU6:EC6" si="13">IF(DU7="",NA(),DU7)</f>
        <v>-</v>
      </c>
      <c r="DV6" s="35" t="str">
        <f t="shared" si="13"/>
        <v>-</v>
      </c>
      <c r="DW6" s="34">
        <f t="shared" si="13"/>
        <v>0</v>
      </c>
      <c r="DX6" s="34">
        <f t="shared" si="13"/>
        <v>0</v>
      </c>
      <c r="DY6" s="35" t="str">
        <f t="shared" si="13"/>
        <v>-</v>
      </c>
      <c r="DZ6" s="35" t="str">
        <f t="shared" si="13"/>
        <v>-</v>
      </c>
      <c r="EA6" s="35" t="str">
        <f t="shared" si="13"/>
        <v>-</v>
      </c>
      <c r="EB6" s="34">
        <f t="shared" si="13"/>
        <v>0</v>
      </c>
      <c r="EC6" s="34">
        <f t="shared" si="13"/>
        <v>0</v>
      </c>
      <c r="ED6" s="34" t="str">
        <f>IF(ED7="","",IF(ED7="-","【-】","【"&amp;SUBSTITUTE(TEXT(ED7,"#,##0.00"),"-","△")&amp;"】"))</f>
        <v>【0.00】</v>
      </c>
      <c r="EE6" s="35" t="str">
        <f>IF(EE7="",NA(),EE7)</f>
        <v>-</v>
      </c>
      <c r="EF6" s="35" t="str">
        <f t="shared" ref="EF6:EN6" si="14">IF(EF7="",NA(),EF7)</f>
        <v>-</v>
      </c>
      <c r="EG6" s="35" t="str">
        <f t="shared" si="14"/>
        <v>-</v>
      </c>
      <c r="EH6" s="34">
        <f t="shared" si="14"/>
        <v>0</v>
      </c>
      <c r="EI6" s="34">
        <f t="shared" si="14"/>
        <v>0</v>
      </c>
      <c r="EJ6" s="35" t="str">
        <f t="shared" si="14"/>
        <v>-</v>
      </c>
      <c r="EK6" s="35" t="str">
        <f t="shared" si="14"/>
        <v>-</v>
      </c>
      <c r="EL6" s="35" t="str">
        <f t="shared" si="14"/>
        <v>-</v>
      </c>
      <c r="EM6" s="35">
        <f t="shared" si="14"/>
        <v>0.01</v>
      </c>
      <c r="EN6" s="35">
        <f t="shared" si="14"/>
        <v>0.02</v>
      </c>
      <c r="EO6" s="34" t="str">
        <f>IF(EO7="","",IF(EO7="-","【-】","【"&amp;SUBSTITUTE(TEXT(EO7,"#,##0.00"),"-","△")&amp;"】"))</f>
        <v>【0.02】</v>
      </c>
    </row>
    <row r="7" spans="1:148" s="36" customFormat="1" x14ac:dyDescent="0.15">
      <c r="A7" s="28"/>
      <c r="B7" s="37">
        <v>2019</v>
      </c>
      <c r="C7" s="37">
        <v>352047</v>
      </c>
      <c r="D7" s="37">
        <v>46</v>
      </c>
      <c r="E7" s="37">
        <v>17</v>
      </c>
      <c r="F7" s="37">
        <v>5</v>
      </c>
      <c r="G7" s="37">
        <v>0</v>
      </c>
      <c r="H7" s="37" t="s">
        <v>96</v>
      </c>
      <c r="I7" s="37" t="s">
        <v>97</v>
      </c>
      <c r="J7" s="37" t="s">
        <v>98</v>
      </c>
      <c r="K7" s="37" t="s">
        <v>99</v>
      </c>
      <c r="L7" s="37" t="s">
        <v>100</v>
      </c>
      <c r="M7" s="37" t="s">
        <v>101</v>
      </c>
      <c r="N7" s="38" t="s">
        <v>102</v>
      </c>
      <c r="O7" s="38">
        <v>72.599999999999994</v>
      </c>
      <c r="P7" s="38">
        <v>10.47</v>
      </c>
      <c r="Q7" s="38">
        <v>96.88</v>
      </c>
      <c r="R7" s="38">
        <v>2970</v>
      </c>
      <c r="S7" s="38">
        <v>46439</v>
      </c>
      <c r="T7" s="38">
        <v>698.31</v>
      </c>
      <c r="U7" s="38">
        <v>66.5</v>
      </c>
      <c r="V7" s="38">
        <v>4816</v>
      </c>
      <c r="W7" s="38">
        <v>5.79</v>
      </c>
      <c r="X7" s="38">
        <v>831.78</v>
      </c>
      <c r="Y7" s="38" t="s">
        <v>102</v>
      </c>
      <c r="Z7" s="38" t="s">
        <v>102</v>
      </c>
      <c r="AA7" s="38" t="s">
        <v>102</v>
      </c>
      <c r="AB7" s="38">
        <v>99.94</v>
      </c>
      <c r="AC7" s="38">
        <v>100</v>
      </c>
      <c r="AD7" s="38" t="s">
        <v>102</v>
      </c>
      <c r="AE7" s="38" t="s">
        <v>102</v>
      </c>
      <c r="AF7" s="38" t="s">
        <v>102</v>
      </c>
      <c r="AG7" s="38">
        <v>101.77</v>
      </c>
      <c r="AH7" s="38">
        <v>103.6</v>
      </c>
      <c r="AI7" s="38">
        <v>102.97</v>
      </c>
      <c r="AJ7" s="38" t="s">
        <v>102</v>
      </c>
      <c r="AK7" s="38" t="s">
        <v>102</v>
      </c>
      <c r="AL7" s="38" t="s">
        <v>102</v>
      </c>
      <c r="AM7" s="38">
        <v>0</v>
      </c>
      <c r="AN7" s="38">
        <v>0</v>
      </c>
      <c r="AO7" s="38" t="s">
        <v>102</v>
      </c>
      <c r="AP7" s="38" t="s">
        <v>102</v>
      </c>
      <c r="AQ7" s="38" t="s">
        <v>102</v>
      </c>
      <c r="AR7" s="38">
        <v>227.4</v>
      </c>
      <c r="AS7" s="38">
        <v>193.99</v>
      </c>
      <c r="AT7" s="38">
        <v>165.48</v>
      </c>
      <c r="AU7" s="38" t="s">
        <v>102</v>
      </c>
      <c r="AV7" s="38" t="s">
        <v>102</v>
      </c>
      <c r="AW7" s="38" t="s">
        <v>102</v>
      </c>
      <c r="AX7" s="38">
        <v>33.68</v>
      </c>
      <c r="AY7" s="38">
        <v>20.9</v>
      </c>
      <c r="AZ7" s="38" t="s">
        <v>102</v>
      </c>
      <c r="BA7" s="38" t="s">
        <v>102</v>
      </c>
      <c r="BB7" s="38" t="s">
        <v>102</v>
      </c>
      <c r="BC7" s="38">
        <v>29.54</v>
      </c>
      <c r="BD7" s="38">
        <v>26.99</v>
      </c>
      <c r="BE7" s="38">
        <v>33.840000000000003</v>
      </c>
      <c r="BF7" s="38" t="s">
        <v>102</v>
      </c>
      <c r="BG7" s="38" t="s">
        <v>102</v>
      </c>
      <c r="BH7" s="38" t="s">
        <v>102</v>
      </c>
      <c r="BI7" s="38">
        <v>2929.93</v>
      </c>
      <c r="BJ7" s="38">
        <v>2851.12</v>
      </c>
      <c r="BK7" s="38" t="s">
        <v>102</v>
      </c>
      <c r="BL7" s="38" t="s">
        <v>102</v>
      </c>
      <c r="BM7" s="38" t="s">
        <v>102</v>
      </c>
      <c r="BN7" s="38">
        <v>789.46</v>
      </c>
      <c r="BO7" s="38">
        <v>826.83</v>
      </c>
      <c r="BP7" s="38">
        <v>765.47</v>
      </c>
      <c r="BQ7" s="38" t="s">
        <v>102</v>
      </c>
      <c r="BR7" s="38" t="s">
        <v>102</v>
      </c>
      <c r="BS7" s="38" t="s">
        <v>102</v>
      </c>
      <c r="BT7" s="38">
        <v>49.87</v>
      </c>
      <c r="BU7" s="38">
        <v>53.05</v>
      </c>
      <c r="BV7" s="38" t="s">
        <v>102</v>
      </c>
      <c r="BW7" s="38" t="s">
        <v>102</v>
      </c>
      <c r="BX7" s="38" t="s">
        <v>102</v>
      </c>
      <c r="BY7" s="38">
        <v>57.77</v>
      </c>
      <c r="BZ7" s="38">
        <v>57.31</v>
      </c>
      <c r="CA7" s="38">
        <v>59.59</v>
      </c>
      <c r="CB7" s="38" t="s">
        <v>102</v>
      </c>
      <c r="CC7" s="38" t="s">
        <v>102</v>
      </c>
      <c r="CD7" s="38" t="s">
        <v>102</v>
      </c>
      <c r="CE7" s="38">
        <v>312.81</v>
      </c>
      <c r="CF7" s="38">
        <v>295.13</v>
      </c>
      <c r="CG7" s="38" t="s">
        <v>102</v>
      </c>
      <c r="CH7" s="38" t="s">
        <v>102</v>
      </c>
      <c r="CI7" s="38" t="s">
        <v>102</v>
      </c>
      <c r="CJ7" s="38">
        <v>274.35000000000002</v>
      </c>
      <c r="CK7" s="38">
        <v>273.52</v>
      </c>
      <c r="CL7" s="38">
        <v>257.86</v>
      </c>
      <c r="CM7" s="38" t="s">
        <v>102</v>
      </c>
      <c r="CN7" s="38" t="s">
        <v>102</v>
      </c>
      <c r="CO7" s="38" t="s">
        <v>102</v>
      </c>
      <c r="CP7" s="38">
        <v>37.520000000000003</v>
      </c>
      <c r="CQ7" s="38">
        <v>37.549999999999997</v>
      </c>
      <c r="CR7" s="38" t="s">
        <v>102</v>
      </c>
      <c r="CS7" s="38" t="s">
        <v>102</v>
      </c>
      <c r="CT7" s="38" t="s">
        <v>102</v>
      </c>
      <c r="CU7" s="38">
        <v>50.68</v>
      </c>
      <c r="CV7" s="38">
        <v>50.14</v>
      </c>
      <c r="CW7" s="38">
        <v>51.3</v>
      </c>
      <c r="CX7" s="38" t="s">
        <v>102</v>
      </c>
      <c r="CY7" s="38" t="s">
        <v>102</v>
      </c>
      <c r="CZ7" s="38" t="s">
        <v>102</v>
      </c>
      <c r="DA7" s="38">
        <v>88.79</v>
      </c>
      <c r="DB7" s="38">
        <v>87.69</v>
      </c>
      <c r="DC7" s="38" t="s">
        <v>102</v>
      </c>
      <c r="DD7" s="38" t="s">
        <v>102</v>
      </c>
      <c r="DE7" s="38" t="s">
        <v>102</v>
      </c>
      <c r="DF7" s="38">
        <v>84.86</v>
      </c>
      <c r="DG7" s="38">
        <v>84.98</v>
      </c>
      <c r="DH7" s="38">
        <v>86.22</v>
      </c>
      <c r="DI7" s="38" t="s">
        <v>102</v>
      </c>
      <c r="DJ7" s="38" t="s">
        <v>102</v>
      </c>
      <c r="DK7" s="38" t="s">
        <v>102</v>
      </c>
      <c r="DL7" s="38">
        <v>43.36</v>
      </c>
      <c r="DM7" s="38">
        <v>44.81</v>
      </c>
      <c r="DN7" s="38" t="s">
        <v>102</v>
      </c>
      <c r="DO7" s="38" t="s">
        <v>102</v>
      </c>
      <c r="DP7" s="38" t="s">
        <v>102</v>
      </c>
      <c r="DQ7" s="38">
        <v>24.13</v>
      </c>
      <c r="DR7" s="38">
        <v>23.06</v>
      </c>
      <c r="DS7" s="38">
        <v>24.97</v>
      </c>
      <c r="DT7" s="38" t="s">
        <v>102</v>
      </c>
      <c r="DU7" s="38" t="s">
        <v>102</v>
      </c>
      <c r="DV7" s="38" t="s">
        <v>102</v>
      </c>
      <c r="DW7" s="38">
        <v>0</v>
      </c>
      <c r="DX7" s="38">
        <v>0</v>
      </c>
      <c r="DY7" s="38" t="s">
        <v>102</v>
      </c>
      <c r="DZ7" s="38" t="s">
        <v>102</v>
      </c>
      <c r="EA7" s="38" t="s">
        <v>102</v>
      </c>
      <c r="EB7" s="38">
        <v>0</v>
      </c>
      <c r="EC7" s="38">
        <v>0</v>
      </c>
      <c r="ED7" s="38">
        <v>0</v>
      </c>
      <c r="EE7" s="38" t="s">
        <v>102</v>
      </c>
      <c r="EF7" s="38" t="s">
        <v>102</v>
      </c>
      <c r="EG7" s="38" t="s">
        <v>102</v>
      </c>
      <c r="EH7" s="38">
        <v>0</v>
      </c>
      <c r="EI7" s="38">
        <v>0</v>
      </c>
      <c r="EJ7" s="38" t="s">
        <v>102</v>
      </c>
      <c r="EK7" s="38" t="s">
        <v>102</v>
      </c>
      <c r="EL7" s="38" t="s">
        <v>102</v>
      </c>
      <c r="EM7" s="38">
        <v>0.01</v>
      </c>
      <c r="EN7" s="38">
        <v>0.02</v>
      </c>
      <c r="EO7" s="38">
        <v>0.02</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E10" si="15">DATEVALUE($B7+12-B11&amp;"/1/"&amp;B12)</f>
        <v>46388</v>
      </c>
      <c r="C10" s="41">
        <f t="shared" si="15"/>
        <v>46753</v>
      </c>
      <c r="D10" s="41">
        <f t="shared" si="15"/>
        <v>47119</v>
      </c>
      <c r="E10" s="41">
        <f t="shared" si="15"/>
        <v>47484</v>
      </c>
      <c r="F10" s="42">
        <f>DATEVALUE($B7+12-F11&amp;"/1/"&amp;F12)</f>
        <v>47849</v>
      </c>
    </row>
    <row r="11" spans="1:148" x14ac:dyDescent="0.15">
      <c r="B11">
        <v>4</v>
      </c>
      <c r="C11">
        <v>3</v>
      </c>
      <c r="D11">
        <v>2</v>
      </c>
      <c r="E11">
        <v>1</v>
      </c>
      <c r="F11">
        <v>0</v>
      </c>
      <c r="G11" t="s">
        <v>108</v>
      </c>
    </row>
    <row r="12" spans="1:148" x14ac:dyDescent="0.15">
      <c r="B12">
        <v>1</v>
      </c>
      <c r="C12">
        <v>1</v>
      </c>
      <c r="D12">
        <v>1</v>
      </c>
      <c r="E12">
        <v>1</v>
      </c>
      <c r="F12">
        <v>1</v>
      </c>
      <c r="G12" t="s">
        <v>109</v>
      </c>
    </row>
    <row r="13" spans="1:148" x14ac:dyDescent="0.15">
      <c r="B13" t="s">
        <v>110</v>
      </c>
      <c r="C13" t="s">
        <v>111</v>
      </c>
      <c r="D13" t="s">
        <v>111</v>
      </c>
      <c r="E13" t="s">
        <v>111</v>
      </c>
      <c r="F13" t="s">
        <v>112</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BHG026084</cp:lastModifiedBy>
  <cp:lastPrinted>2021-01-21T02:03:11Z</cp:lastPrinted>
  <dcterms:created xsi:type="dcterms:W3CDTF">2020-12-04T02:37:59Z</dcterms:created>
  <dcterms:modified xsi:type="dcterms:W3CDTF">2021-02-25T23:34:34Z</dcterms:modified>
  <cp:category/>
</cp:coreProperties>
</file>