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BHG026016\Desktop\02 様式01【水道・簡易水道・工業用水道・下水道】\01 【法適】水道事業・簡易水道事業\04 萩市\"/>
    </mc:Choice>
  </mc:AlternateContent>
  <xr:revisionPtr revIDLastSave="0" documentId="13_ncr:1_{E3098998-1348-4877-BA44-97867EF618FE}" xr6:coauthVersionLast="41" xr6:coauthVersionMax="41" xr10:uidLastSave="{00000000-0000-0000-0000-000000000000}"/>
  <workbookProtection workbookAlgorithmName="SHA-512" workbookHashValue="8BK9wr/RJVY8eoJhITqNS4o2EwcN6E8GwZaFJgAjOdT++rGDv4x0jevJHTGLHvl11lM5NkM/7hVuZ5m+cpz00A==" workbookSaltValue="wT9L2MgAjJtAjr02qC8WYA==" workbookSpinCount="100000" lockStructure="1"/>
  <bookViews>
    <workbookView xWindow="-120" yWindow="-120" windowWidth="29040" windowHeight="176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<sst xmlns="http://schemas.openxmlformats.org/spreadsheetml/2006/main" count="220" uniqueCount="108">
  <si>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</si>
  <si>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</si>
  <si>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</si>
  <si>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</si>
  <si>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</si>
  <si>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</si>
  <si>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</si>
  <si>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</si>
  <si>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</si>
  <si>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</si>
  <si>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</si>
  <si>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</si>
  <si>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</si>
  <si>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</si>
  <si>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</si>
  <si>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</si>
  <si>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</si>
  <si>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</si>
  <si>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</si>
  <si>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</si>
  <si>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</si>
  <si>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</si>
  <si>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</si>
  <si>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</si>
  <si>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</si>
  <si>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</si>
  <si>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</si>
  <si>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</si>
  <si>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</si>
  <si>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</si>
  <si>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</si>
  <si>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</si>
  <si>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</si>
  <si>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</si>
  <si>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</si>
  <si>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</si>
  <si>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</si>
  <si>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</si>
  <si>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</si>
  <si>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</si>
  <si>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</si>
  <si>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</si>
  <si>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</si>
  <si>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</si>
  <si>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</si>
  <si>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</si>
  <si>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</si>
  <si>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</si>
  <si>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</si>
  <si>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</si>
  <si>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</si>
  <si>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</si>
  <si>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</si>
  <si>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</si>
  <si>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</si>
  <si>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</si>
  <si>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</si>
  <si>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</si>
  <si>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</si>
  <si>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</si>
  <si>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</si>
  <si>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</si>
  <si>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</si>
  <si>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</si>
  <si>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</si>
  <si>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</si>
  <si>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</si>
  <si>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</si>
  <si>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</si>
  <si>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</si>
  <si>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</si>
  <si>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</si>
  <si>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</si>
  <si>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</si>
  <si>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</si>
  <si>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</si>
  <si>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</si>
  <si>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</si>
  <si>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</si>
  <si>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</si>
  <si>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</si>
  <si>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</si>
  <si>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</si>
  <si>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</si>
  <si>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</si>
  <si>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</si>
  <si>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</si>
  <si>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</si>
  <si>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</si>
  <si>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</si>
  <si>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</si>
  <si>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</si>
  <si>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</si>
  <si>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</si>
  <si>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</si>
  <si>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</si>
  <si>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</si>
  <si>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</si>
  <si>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</si>
  <si>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</si>
  <si>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</si>
  <si>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</si>
  <si>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</si>
  <si>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</si>
  <si>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</si>
  <si>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有形固定資産減価償却率が平均値より高く施設の老朽化が進んでいる。
　管路経年化率が平均値を上回っているうえ、管路更新率も平均値より低いため、今後、管路の更新投資を増やしていく必要がある。</t>
    <phoneticPr fontId="4"/>
  </si>
  <si>
    <t>　萩市の水道事業は、適正な料金収入の確保や経費の抑制に努めているが、離島や中山間地域等を多く抱えており一般会計からの繰入に頼らざるを得ない現状にある。
　平成23年度に料金改定を行い、現在は、経常収支及び短期支払能力は安定しているものの、有収率が平均値より低く施設の老朽化が進んでいる。
　今後は、水道施設整備計画に基づき、老朽化した水道管路及び施設の更新を計画的に進めるとともに、適正な料金の見直しを行い、安定供給と経営の健全化に取り組む必要がある。</t>
    <rPh sb="149" eb="151">
      <t>スイドウ</t>
    </rPh>
    <rPh sb="151" eb="153">
      <t>シセツ</t>
    </rPh>
    <rPh sb="153" eb="155">
      <t>セイビ</t>
    </rPh>
    <rPh sb="155" eb="157">
      <t>ケイカク</t>
    </rPh>
    <rPh sb="158" eb="159">
      <t>モト</t>
    </rPh>
    <rPh sb="162" eb="165">
      <t>ロウキュウカ</t>
    </rPh>
    <rPh sb="167" eb="169">
      <t>スイドウ</t>
    </rPh>
    <rPh sb="169" eb="171">
      <t>カンロ</t>
    </rPh>
    <rPh sb="171" eb="172">
      <t>オヨ</t>
    </rPh>
    <rPh sb="173" eb="175">
      <t>シセツ</t>
    </rPh>
    <rPh sb="176" eb="178">
      <t>コウシン</t>
    </rPh>
    <rPh sb="179" eb="181">
      <t>ケイカク</t>
    </rPh>
    <rPh sb="181" eb="182">
      <t>テキ</t>
    </rPh>
    <phoneticPr fontId="4"/>
  </si>
  <si>
    <t>　萩市の上水道事業は、昭和11年に創設し、昭和36年に地方公営企業法の適用を受け、平成29年4月1日に法適用及び法非適用の簡易水道事業等を全て経営統合し、現在は、市町村合併により広大となった市域全ての水道事業を一つの上水道事業して経営している。
　経常収支比率は、給水収益等の経常収益の減少及び委託料等の経常費用の増加により前年度を下回っている。
　流動比率は、昨年度より低下しているが、平均値を上回っており、短期債務に対する支払能力は安定している。
　企業債残高対給水収益比率は、経営統合により企業債残高が増加したため、平均値を上回っている。今後も老朽施設の更新等を控えているためさらに比率が高くなることも想定される。
　給水原価は、経常費用の増加により前年度を上回ったため、料金回収率が前年度を下回った。
　有収率は平均値より低いため、管路更新及び漏水対策が必要である。</t>
    <rPh sb="132" eb="134">
      <t>キュウスイ</t>
    </rPh>
    <rPh sb="134" eb="136">
      <t>シュウエキ</t>
    </rPh>
    <rPh sb="136" eb="137">
      <t>トウ</t>
    </rPh>
    <rPh sb="138" eb="140">
      <t>ケイジョウ</t>
    </rPh>
    <rPh sb="140" eb="142">
      <t>シュウエキ</t>
    </rPh>
    <rPh sb="143" eb="145">
      <t>ゲンショウ</t>
    </rPh>
    <rPh sb="145" eb="146">
      <t>オヨ</t>
    </rPh>
    <rPh sb="147" eb="149">
      <t>イタク</t>
    </rPh>
    <rPh sb="149" eb="150">
      <t>リョウ</t>
    </rPh>
    <rPh sb="150" eb="151">
      <t>トウ</t>
    </rPh>
    <rPh sb="152" eb="154">
      <t>ケイジョウ</t>
    </rPh>
    <rPh sb="154" eb="156">
      <t>ヒヨウ</t>
    </rPh>
    <rPh sb="157" eb="159">
      <t>ゾウカ</t>
    </rPh>
    <rPh sb="162" eb="165">
      <t>ゼンネンド</t>
    </rPh>
    <rPh sb="166" eb="168">
      <t>シタマワ</t>
    </rPh>
    <rPh sb="181" eb="184">
      <t>サクネンド</t>
    </rPh>
    <rPh sb="241" eb="243">
      <t>ケイエイ</t>
    </rPh>
    <rPh sb="304" eb="306">
      <t>ソウテイ</t>
    </rPh>
    <rPh sb="318" eb="320">
      <t>ケイジョウ</t>
    </rPh>
    <rPh sb="320" eb="322">
      <t>ヒヨウ</t>
    </rPh>
    <rPh sb="323" eb="325">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</si>
</sst>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0.85</c:v>
                </c:pt>
                <c:pt idx="1">
                  <c:v>0.55000000000000004</c:v>
                </c:pt>
                <c:pt idx="2">
                  <c:v>0.6</c:v>
                </c:pt>
                <c:pt idx="3">
                  <c:v>0.43</c:v>
                </c:pt>
                <c:pt idx="4">
                  <c:v>0.31</c:v>
                </c:pt>
              </c:numCache>
            </c:numRef>
          </c:val>
          <c:extLst>
            <c:ext xmlns:c16="http://schemas.microsoft.com/office/drawing/2014/chart" uri="{C3380CC4-5D6E-409C-BE32-E72D297353CC}">
              <c16:uniqueId val="{00000000-6F81-408E-8D9D-22A1955AB0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6F81-408E-8D9D-22A1955AB0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69.87</c:v>
                </c:pt>
                <c:pt idx="1">
                  <c:v>69.5</c:v>
                </c:pt>
                <c:pt idx="2">
                  <c:v>68.319999999999993</c:v>
                </c:pt>
                <c:pt idx="3">
                  <c:v>77.11</c:v>
                </c:pt>
                <c:pt idx="4">
                  <c:v>76.05</c:v>
                </c:pt>
              </c:numCache>
            </c:numRef>
          </c:val>
          <c:extLst>
            <c:ext xmlns:c16="http://schemas.microsoft.com/office/drawing/2014/chart" uri="{C3380CC4-5D6E-409C-BE32-E72D297353CC}">
              <c16:uniqueId val="{00000000-C809-412C-9328-99984F2038D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C809-412C-9328-99984F2038D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80.459999999999994</c:v>
                </c:pt>
                <c:pt idx="1">
                  <c:v>80.61</c:v>
                </c:pt>
                <c:pt idx="2">
                  <c:v>81.239999999999995</c:v>
                </c:pt>
                <c:pt idx="3">
                  <c:v>81.11</c:v>
                </c:pt>
                <c:pt idx="4">
                  <c:v>80.39</c:v>
                </c:pt>
              </c:numCache>
            </c:numRef>
          </c:val>
          <c:extLst>
            <c:ext xmlns:c16="http://schemas.microsoft.com/office/drawing/2014/chart" uri="{C3380CC4-5D6E-409C-BE32-E72D297353CC}">
              <c16:uniqueId val="{00000000-B2B3-4913-98F5-F3D66264427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2B3-4913-98F5-F3D66264427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c:v>
                </c:pt>
                <c:pt idx="1">
                  <c:v>109.73</c:v>
                </c:pt>
                <c:pt idx="2">
                  <c:v>111.29</c:v>
                </c:pt>
                <c:pt idx="3">
                  <c:v>111.88</c:v>
                </c:pt>
                <c:pt idx="4">
                  <c:v>104.9</c:v>
                </c:pt>
              </c:numCache>
            </c:numRef>
          </c:val>
          <c:extLst>
            <c:ext xmlns:c16="http://schemas.microsoft.com/office/drawing/2014/chart" uri="{C3380CC4-5D6E-409C-BE32-E72D297353CC}">
              <c16:uniqueId val="{00000000-E119-4266-A2D6-08D49B839F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E119-4266-A2D6-08D49B839F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47.47</c:v>
                </c:pt>
                <c:pt idx="1">
                  <c:v>48.74</c:v>
                </c:pt>
                <c:pt idx="2">
                  <c:v>48.46</c:v>
                </c:pt>
                <c:pt idx="3">
                  <c:v>50.36</c:v>
                </c:pt>
                <c:pt idx="4">
                  <c:v>51.52</c:v>
                </c:pt>
              </c:numCache>
            </c:numRef>
          </c:val>
          <c:extLst>
            <c:ext xmlns:c16="http://schemas.microsoft.com/office/drawing/2014/chart" uri="{C3380CC4-5D6E-409C-BE32-E72D297353CC}">
              <c16:uniqueId val="{00000000-3F15-4BF5-89A2-21F2016F78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3F15-4BF5-89A2-21F2016F78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30.38</c:v>
                </c:pt>
                <c:pt idx="1">
                  <c:v>29.99</c:v>
                </c:pt>
                <c:pt idx="2">
                  <c:v>31.05</c:v>
                </c:pt>
                <c:pt idx="3">
                  <c:v>15.11</c:v>
                </c:pt>
                <c:pt idx="4">
                  <c:v>16.46</c:v>
                </c:pt>
              </c:numCache>
            </c:numRef>
          </c:val>
          <c:extLst>
            <c:ext xmlns:c16="http://schemas.microsoft.com/office/drawing/2014/chart" uri="{C3380CC4-5D6E-409C-BE32-E72D297353CC}">
              <c16:uniqueId val="{00000000-741A-446A-B678-D00ECD0C24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741A-446A-B678-D00ECD0C24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4C-43D8-A32B-BD5E4A63817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AD4C-43D8-A32B-BD5E4A63817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416.47</c:v>
                </c:pt>
                <c:pt idx="1">
                  <c:v>512.82000000000005</c:v>
                </c:pt>
                <c:pt idx="2">
                  <c:v>627.94000000000005</c:v>
                </c:pt>
                <c:pt idx="3">
                  <c:v>483.5</c:v>
                </c:pt>
                <c:pt idx="4">
                  <c:v>400.84</c:v>
                </c:pt>
              </c:numCache>
            </c:numRef>
          </c:val>
          <c:extLst>
            <c:ext xmlns:c16="http://schemas.microsoft.com/office/drawing/2014/chart" uri="{C3380CC4-5D6E-409C-BE32-E72D297353CC}">
              <c16:uniqueId val="{00000000-B142-4D97-A3E8-AE6C031B4A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B142-4D97-A3E8-AE6C031B4A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467.13</c:v>
                </c:pt>
                <c:pt idx="1">
                  <c:v>452.51</c:v>
                </c:pt>
                <c:pt idx="2">
                  <c:v>477.54</c:v>
                </c:pt>
                <c:pt idx="3">
                  <c:v>648.58000000000004</c:v>
                </c:pt>
                <c:pt idx="4">
                  <c:v>658.09</c:v>
                </c:pt>
              </c:numCache>
            </c:numRef>
          </c:val>
          <c:extLst>
            <c:ext xmlns:c16="http://schemas.microsoft.com/office/drawing/2014/chart" uri="{C3380CC4-5D6E-409C-BE32-E72D297353CC}">
              <c16:uniqueId val="{00000000-EC29-40C9-B20B-A6FD83D98C5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EC29-40C9-B20B-A6FD83D98C5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93.84</c:v>
                </c:pt>
                <c:pt idx="1">
                  <c:v>92.95</c:v>
                </c:pt>
                <c:pt idx="2">
                  <c:v>89.15</c:v>
                </c:pt>
                <c:pt idx="3">
                  <c:v>79.88</c:v>
                </c:pt>
                <c:pt idx="4">
                  <c:v>73.739999999999995</c:v>
                </c:pt>
              </c:numCache>
            </c:numRef>
          </c:val>
          <c:extLst>
            <c:ext xmlns:c16="http://schemas.microsoft.com/office/drawing/2014/chart" uri="{C3380CC4-5D6E-409C-BE32-E72D297353CC}">
              <c16:uniqueId val="{00000000-6ADC-4909-998C-BE16F63179B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6ADC-4909-998C-BE16F63179B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129.4</c:v>
                </c:pt>
                <c:pt idx="1">
                  <c:v>130.81</c:v>
                </c:pt>
                <c:pt idx="2">
                  <c:v>136.31</c:v>
                </c:pt>
                <c:pt idx="3">
                  <c:v>156.13999999999999</c:v>
                </c:pt>
                <c:pt idx="4">
                  <c:v>169.84</c:v>
                </c:pt>
              </c:numCache>
            </c:numRef>
          </c:val>
          <c:extLst>
            <c:ext xmlns:c16="http://schemas.microsoft.com/office/drawing/2014/chart" uri="{C3380CC4-5D6E-409C-BE32-E72D297353CC}">
              <c16:uniqueId val="{00000000-270C-42EC-87C5-BF1671AA3A3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70C-42EC-87C5-BF1671AA3A3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3"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山口県　萩市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47625</v>
      </c>
      <c r="AM8" s="60"/>
      <c r="AN8" s="60"/>
      <c r="AO8" s="60"/>
      <c r="AP8" s="60"/>
      <c r="AQ8" s="60"/>
      <c r="AR8" s="60"/>
      <c r="AS8" s="60"/>
      <c r="AT8" s="51">
        <f>データ!$S$6</f>
        <v>698.31</v>
      </c>
      <c r="AU8" s="52"/>
      <c r="AV8" s="52"/>
      <c r="AW8" s="52"/>
      <c r="AX8" s="52"/>
      <c r="AY8" s="52"/>
      <c r="AZ8" s="52"/>
      <c r="BA8" s="52"/>
      <c r="BB8" s="53">
        <f>データ!$T$6</f>
        <v>68.2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57.81</v>
      </c>
      <c r="J10" s="52"/>
      <c r="K10" s="52"/>
      <c r="L10" s="52"/>
      <c r="M10" s="52"/>
      <c r="N10" s="52"/>
      <c r="O10" s="63"/>
      <c r="P10" s="53">
        <f>データ!$P$6</f>
        <v>93.15</v>
      </c>
      <c r="Q10" s="53"/>
      <c r="R10" s="53"/>
      <c r="S10" s="53"/>
      <c r="T10" s="53"/>
      <c r="U10" s="53"/>
      <c r="V10" s="53"/>
      <c r="W10" s="60">
        <f>データ!$Q$6</f>
        <v>2192</v>
      </c>
      <c r="X10" s="60"/>
      <c r="Y10" s="60"/>
      <c r="Z10" s="60"/>
      <c r="AA10" s="60"/>
      <c r="AB10" s="60"/>
      <c r="AC10" s="60"/>
      <c r="AD10" s="2"/>
      <c r="AE10" s="2"/>
      <c r="AF10" s="2"/>
      <c r="AG10" s="2"/>
      <c r="AH10" s="4"/>
      <c r="AI10" s="4"/>
      <c r="AJ10" s="4"/>
      <c r="AK10" s="4"/>
      <c r="AL10" s="60">
        <f>データ!$U$6</f>
        <v>43874</v>
      </c>
      <c r="AM10" s="60"/>
      <c r="AN10" s="60"/>
      <c r="AO10" s="60"/>
      <c r="AP10" s="60"/>
      <c r="AQ10" s="60"/>
      <c r="AR10" s="60"/>
      <c r="AS10" s="60"/>
      <c r="AT10" s="51">
        <f>データ!$V$6</f>
        <v>113.28</v>
      </c>
      <c r="AU10" s="52"/>
      <c r="AV10" s="52"/>
      <c r="AW10" s="52"/>
      <c r="AX10" s="52"/>
      <c r="AY10" s="52"/>
      <c r="AZ10" s="52"/>
      <c r="BA10" s="52"/>
      <c r="BB10" s="53">
        <f>データ!$W$6</f>
        <v>387.31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6zl9pld9zg0bv0QL/EodwGmUWf1bZc0ia/wvFhsZDAWwn3nkbw+258rR3FPoQd+Ehfl6IKDT1v/vKZreHKjMg==" saltValue="ErErQnSt+UCQGOeHBZ9g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352047</v>
      </c>
      <c r="D6" s="34">
        <f t="shared" si="3"/>
        <v>46</v>
      </c>
      <c r="E6" s="34">
        <f t="shared" si="3"/>
        <v>1</v>
      </c>
      <c r="F6" s="34">
        <f t="shared" si="3"/>
        <v>0</v>
      </c>
      <c r="G6" s="34">
        <f t="shared" si="3"/>
        <v>1</v>
      </c>
      <c r="H6" s="34" t="str">
        <f t="shared" si="3"/>
        <v>山口県　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57.81</v>
      </c>
      <c r="P6" s="35">
        <f t="shared" si="3"/>
        <v>93.15</v>
      </c>
      <c r="Q6" s="35">
        <f t="shared" si="3"/>
        <v>2192</v>
      </c>
      <c r="R6" s="35">
        <f t="shared" si="3"/>
        <v>47625</v>
      </c>
      <c r="S6" s="35">
        <f t="shared" si="3"/>
        <v>698.31</v>
      </c>
      <c r="T6" s="35">
        <f t="shared" si="3"/>
        <v>68.2</v>
      </c>
      <c r="U6" s="35">
        <f t="shared" si="3"/>
        <v>43874</v>
      </c>
      <c r="V6" s="35">
        <f t="shared" si="3"/>
        <v>113.28</v>
      </c>
      <c r="W6" s="35">
        <f t="shared" si="3"/>
        <v>387.31</v>
      </c>
      <c r="X6" s="36">
        <f>IF(X7="",NA(),X7)</f>
        <v>111.2</v>
      </c>
      <c r="Y6" s="36">
        <f t="shared" ref="Y6:AG6" si="4">IF(Y7="",NA(),Y7)</f>
        <v>109.73</v>
      </c>
      <c r="Z6" s="36">
        <f t="shared" si="4"/>
        <v>111.29</v>
      </c>
      <c r="AA6" s="36">
        <f t="shared" si="4"/>
        <v>111.88</v>
      </c>
      <c r="AB6" s="36">
        <f t="shared" si="4"/>
        <v>104.9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416.47</v>
      </c>
      <c r="AU6" s="36">
        <f t="shared" ref="AU6:BC6" si="6">IF(AU7="",NA(),AU7)</f>
        <v>512.82000000000005</v>
      </c>
      <c r="AV6" s="36">
        <f t="shared" si="6"/>
        <v>627.94000000000005</v>
      </c>
      <c r="AW6" s="36">
        <f t="shared" si="6"/>
        <v>483.5</v>
      </c>
      <c r="AX6" s="36">
        <f t="shared" si="6"/>
        <v>400.84</v>
      </c>
      <c r="AY6" s="36">
        <f t="shared" si="6"/>
        <v>382.09</v>
      </c>
      <c r="AZ6" s="36">
        <f t="shared" si="6"/>
        <v>371.31</v>
      </c>
      <c r="BA6" s="36">
        <f t="shared" si="6"/>
        <v>377.63</v>
      </c>
      <c r="BB6" s="36">
        <f t="shared" si="6"/>
        <v>357.34</v>
      </c>
      <c r="BC6" s="36">
        <f t="shared" si="6"/>
        <v>366.03</v>
      </c>
      <c r="BD6" s="35" t="str">
        <f>IF(BD7="","",IF(BD7="-","【-】","【"&amp;SUBSTITUTE(TEXT(BD7,"#,##0.00"),"-","△")&amp;"】"))</f>
        <v>【261.93】</v>
      </c>
      <c r="BE6" s="36">
        <f>IF(BE7="",NA(),BE7)</f>
        <v>467.13</v>
      </c>
      <c r="BF6" s="36">
        <f t="shared" ref="BF6:BN6" si="7">IF(BF7="",NA(),BF7)</f>
        <v>452.51</v>
      </c>
      <c r="BG6" s="36">
        <f t="shared" si="7"/>
        <v>477.54</v>
      </c>
      <c r="BH6" s="36">
        <f t="shared" si="7"/>
        <v>648.58000000000004</v>
      </c>
      <c r="BI6" s="36">
        <f t="shared" si="7"/>
        <v>658.09</v>
      </c>
      <c r="BJ6" s="36">
        <f t="shared" si="7"/>
        <v>385.06</v>
      </c>
      <c r="BK6" s="36">
        <f t="shared" si="7"/>
        <v>373.09</v>
      </c>
      <c r="BL6" s="36">
        <f t="shared" si="7"/>
        <v>364.71</v>
      </c>
      <c r="BM6" s="36">
        <f t="shared" si="7"/>
        <v>373.69</v>
      </c>
      <c r="BN6" s="36">
        <f t="shared" si="7"/>
        <v>370.12</v>
      </c>
      <c r="BO6" s="35" t="str">
        <f>IF(BO7="","",IF(BO7="-","【-】","【"&amp;SUBSTITUTE(TEXT(BO7,"#,##0.00"),"-","△")&amp;"】"))</f>
        <v>【270.46】</v>
      </c>
      <c r="BP6" s="36">
        <f>IF(BP7="",NA(),BP7)</f>
        <v>93.84</v>
      </c>
      <c r="BQ6" s="36">
        <f t="shared" ref="BQ6:BY6" si="8">IF(BQ7="",NA(),BQ7)</f>
        <v>92.95</v>
      </c>
      <c r="BR6" s="36">
        <f t="shared" si="8"/>
        <v>89.15</v>
      </c>
      <c r="BS6" s="36">
        <f t="shared" si="8"/>
        <v>79.88</v>
      </c>
      <c r="BT6" s="36">
        <f t="shared" si="8"/>
        <v>73.739999999999995</v>
      </c>
      <c r="BU6" s="36">
        <f t="shared" si="8"/>
        <v>99.07</v>
      </c>
      <c r="BV6" s="36">
        <f t="shared" si="8"/>
        <v>99.99</v>
      </c>
      <c r="BW6" s="36">
        <f t="shared" si="8"/>
        <v>100.65</v>
      </c>
      <c r="BX6" s="36">
        <f t="shared" si="8"/>
        <v>99.87</v>
      </c>
      <c r="BY6" s="36">
        <f t="shared" si="8"/>
        <v>100.42</v>
      </c>
      <c r="BZ6" s="35" t="str">
        <f>IF(BZ7="","",IF(BZ7="-","【-】","【"&amp;SUBSTITUTE(TEXT(BZ7,"#,##0.00"),"-","△")&amp;"】"))</f>
        <v>【103.91】</v>
      </c>
      <c r="CA6" s="36">
        <f>IF(CA7="",NA(),CA7)</f>
        <v>129.4</v>
      </c>
      <c r="CB6" s="36">
        <f t="shared" ref="CB6:CJ6" si="9">IF(CB7="",NA(),CB7)</f>
        <v>130.81</v>
      </c>
      <c r="CC6" s="36">
        <f t="shared" si="9"/>
        <v>136.31</v>
      </c>
      <c r="CD6" s="36">
        <f t="shared" si="9"/>
        <v>156.13999999999999</v>
      </c>
      <c r="CE6" s="36">
        <f t="shared" si="9"/>
        <v>169.84</v>
      </c>
      <c r="CF6" s="36">
        <f t="shared" si="9"/>
        <v>173.03</v>
      </c>
      <c r="CG6" s="36">
        <f t="shared" si="9"/>
        <v>171.15</v>
      </c>
      <c r="CH6" s="36">
        <f t="shared" si="9"/>
        <v>170.19</v>
      </c>
      <c r="CI6" s="36">
        <f t="shared" si="9"/>
        <v>171.81</v>
      </c>
      <c r="CJ6" s="36">
        <f t="shared" si="9"/>
        <v>171.67</v>
      </c>
      <c r="CK6" s="35" t="str">
        <f>IF(CK7="","",IF(CK7="-","【-】","【"&amp;SUBSTITUTE(TEXT(CK7,"#,##0.00"),"-","△")&amp;"】"))</f>
        <v>【167.11】</v>
      </c>
      <c r="CL6" s="36">
        <f>IF(CL7="",NA(),CL7)</f>
        <v>69.87</v>
      </c>
      <c r="CM6" s="36">
        <f t="shared" ref="CM6:CU6" si="10">IF(CM7="",NA(),CM7)</f>
        <v>69.5</v>
      </c>
      <c r="CN6" s="36">
        <f t="shared" si="10"/>
        <v>68.319999999999993</v>
      </c>
      <c r="CO6" s="36">
        <f t="shared" si="10"/>
        <v>77.11</v>
      </c>
      <c r="CP6" s="36">
        <f t="shared" si="10"/>
        <v>76.05</v>
      </c>
      <c r="CQ6" s="36">
        <f t="shared" si="10"/>
        <v>58.58</v>
      </c>
      <c r="CR6" s="36">
        <f t="shared" si="10"/>
        <v>58.53</v>
      </c>
      <c r="CS6" s="36">
        <f t="shared" si="10"/>
        <v>59.01</v>
      </c>
      <c r="CT6" s="36">
        <f t="shared" si="10"/>
        <v>60.03</v>
      </c>
      <c r="CU6" s="36">
        <f t="shared" si="10"/>
        <v>59.74</v>
      </c>
      <c r="CV6" s="35" t="str">
        <f>IF(CV7="","",IF(CV7="-","【-】","【"&amp;SUBSTITUTE(TEXT(CV7,"#,##0.00"),"-","△")&amp;"】"))</f>
        <v>【60.27】</v>
      </c>
      <c r="CW6" s="36">
        <f>IF(CW7="",NA(),CW7)</f>
        <v>80.459999999999994</v>
      </c>
      <c r="CX6" s="36">
        <f t="shared" ref="CX6:DF6" si="11">IF(CX7="",NA(),CX7)</f>
        <v>80.61</v>
      </c>
      <c r="CY6" s="36">
        <f t="shared" si="11"/>
        <v>81.239999999999995</v>
      </c>
      <c r="CZ6" s="36">
        <f t="shared" si="11"/>
        <v>81.11</v>
      </c>
      <c r="DA6" s="36">
        <f t="shared" si="11"/>
        <v>80.39</v>
      </c>
      <c r="DB6" s="36">
        <f t="shared" si="11"/>
        <v>85.23</v>
      </c>
      <c r="DC6" s="36">
        <f t="shared" si="11"/>
        <v>85.26</v>
      </c>
      <c r="DD6" s="36">
        <f t="shared" si="11"/>
        <v>85.37</v>
      </c>
      <c r="DE6" s="36">
        <f t="shared" si="11"/>
        <v>84.81</v>
      </c>
      <c r="DF6" s="36">
        <f t="shared" si="11"/>
        <v>84.8</v>
      </c>
      <c r="DG6" s="35" t="str">
        <f>IF(DG7="","",IF(DG7="-","【-】","【"&amp;SUBSTITUTE(TEXT(DG7,"#,##0.00"),"-","△")&amp;"】"))</f>
        <v>【89.92】</v>
      </c>
      <c r="DH6" s="36">
        <f>IF(DH7="",NA(),DH7)</f>
        <v>47.47</v>
      </c>
      <c r="DI6" s="36">
        <f t="shared" ref="DI6:DQ6" si="12">IF(DI7="",NA(),DI7)</f>
        <v>48.74</v>
      </c>
      <c r="DJ6" s="36">
        <f t="shared" si="12"/>
        <v>48.46</v>
      </c>
      <c r="DK6" s="36">
        <f t="shared" si="12"/>
        <v>50.36</v>
      </c>
      <c r="DL6" s="36">
        <f t="shared" si="12"/>
        <v>51.52</v>
      </c>
      <c r="DM6" s="36">
        <f t="shared" si="12"/>
        <v>44.31</v>
      </c>
      <c r="DN6" s="36">
        <f t="shared" si="12"/>
        <v>45.75</v>
      </c>
      <c r="DO6" s="36">
        <f t="shared" si="12"/>
        <v>46.9</v>
      </c>
      <c r="DP6" s="36">
        <f t="shared" si="12"/>
        <v>47.28</v>
      </c>
      <c r="DQ6" s="36">
        <f t="shared" si="12"/>
        <v>47.66</v>
      </c>
      <c r="DR6" s="35" t="str">
        <f>IF(DR7="","",IF(DR7="-","【-】","【"&amp;SUBSTITUTE(TEXT(DR7,"#,##0.00"),"-","△")&amp;"】"))</f>
        <v>【48.85】</v>
      </c>
      <c r="DS6" s="36">
        <f>IF(DS7="",NA(),DS7)</f>
        <v>30.38</v>
      </c>
      <c r="DT6" s="36">
        <f t="shared" ref="DT6:EB6" si="13">IF(DT7="",NA(),DT7)</f>
        <v>29.99</v>
      </c>
      <c r="DU6" s="36">
        <f t="shared" si="13"/>
        <v>31.05</v>
      </c>
      <c r="DV6" s="36">
        <f t="shared" si="13"/>
        <v>15.11</v>
      </c>
      <c r="DW6" s="36">
        <f t="shared" si="13"/>
        <v>16.46</v>
      </c>
      <c r="DX6" s="36">
        <f t="shared" si="13"/>
        <v>10.09</v>
      </c>
      <c r="DY6" s="36">
        <f t="shared" si="13"/>
        <v>10.54</v>
      </c>
      <c r="DZ6" s="36">
        <f t="shared" si="13"/>
        <v>12.03</v>
      </c>
      <c r="EA6" s="36">
        <f t="shared" si="13"/>
        <v>12.19</v>
      </c>
      <c r="EB6" s="36">
        <f t="shared" si="13"/>
        <v>15.1</v>
      </c>
      <c r="EC6" s="35" t="str">
        <f>IF(EC7="","",IF(EC7="-","【-】","【"&amp;SUBSTITUTE(TEXT(EC7,"#,##0.00"),"-","△")&amp;"】"))</f>
        <v>【17.80】</v>
      </c>
      <c r="ED6" s="36">
        <f>IF(ED7="",NA(),ED7)</f>
        <v>0.85</v>
      </c>
      <c r="EE6" s="36">
        <f t="shared" ref="EE6:EM6" si="14">IF(EE7="",NA(),EE7)</f>
        <v>0.55000000000000004</v>
      </c>
      <c r="EF6" s="36">
        <f t="shared" si="14"/>
        <v>0.6</v>
      </c>
      <c r="EG6" s="36">
        <f t="shared" si="14"/>
        <v>0.43</v>
      </c>
      <c r="EH6" s="36">
        <f t="shared" si="14"/>
        <v>0.31</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352047</v>
      </c>
      <c r="D7" s="38">
        <v>46</v>
      </c>
      <c r="E7" s="38">
        <v>1</v>
      </c>
      <c r="F7" s="38">
        <v>0</v>
      </c>
      <c r="G7" s="38">
        <v>1</v>
      </c>
      <c r="H7" s="38" t="s">
        <v>93</v>
      </c>
      <c r="I7" s="38" t="s">
        <v>94</v>
      </c>
      <c r="J7" s="38" t="s">
        <v>95</v>
      </c>
      <c r="K7" s="38" t="s">
        <v>96</v>
      </c>
      <c r="L7" s="38" t="s">
        <v>97</v>
      </c>
      <c r="M7" s="38" t="s">
        <v>98</v>
      </c>
      <c r="N7" s="39" t="s">
        <v>99</v>
      </c>
      <c r="O7" s="39">
        <v>57.81</v>
      </c>
      <c r="P7" s="39">
        <v>93.15</v>
      </c>
      <c r="Q7" s="39">
        <v>2192</v>
      </c>
      <c r="R7" s="39">
        <v>47625</v>
      </c>
      <c r="S7" s="39">
        <v>698.31</v>
      </c>
      <c r="T7" s="39">
        <v>68.2</v>
      </c>
      <c r="U7" s="39">
        <v>43874</v>
      </c>
      <c r="V7" s="39">
        <v>113.28</v>
      </c>
      <c r="W7" s="39">
        <v>387.31</v>
      </c>
      <c r="X7" s="39">
        <v>111.2</v>
      </c>
      <c r="Y7" s="39">
        <v>109.73</v>
      </c>
      <c r="Z7" s="39">
        <v>111.29</v>
      </c>
      <c r="AA7" s="39">
        <v>111.88</v>
      </c>
      <c r="AB7" s="39">
        <v>104.9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416.47</v>
      </c>
      <c r="AU7" s="39">
        <v>512.82000000000005</v>
      </c>
      <c r="AV7" s="39">
        <v>627.94000000000005</v>
      </c>
      <c r="AW7" s="39">
        <v>483.5</v>
      </c>
      <c r="AX7" s="39">
        <v>400.84</v>
      </c>
      <c r="AY7" s="39">
        <v>382.09</v>
      </c>
      <c r="AZ7" s="39">
        <v>371.31</v>
      </c>
      <c r="BA7" s="39">
        <v>377.63</v>
      </c>
      <c r="BB7" s="39">
        <v>357.34</v>
      </c>
      <c r="BC7" s="39">
        <v>366.03</v>
      </c>
      <c r="BD7" s="39">
        <v>261.93</v>
      </c>
      <c r="BE7" s="39">
        <v>467.13</v>
      </c>
      <c r="BF7" s="39">
        <v>452.51</v>
      </c>
      <c r="BG7" s="39">
        <v>477.54</v>
      </c>
      <c r="BH7" s="39">
        <v>648.58000000000004</v>
      </c>
      <c r="BI7" s="39">
        <v>658.09</v>
      </c>
      <c r="BJ7" s="39">
        <v>385.06</v>
      </c>
      <c r="BK7" s="39">
        <v>373.09</v>
      </c>
      <c r="BL7" s="39">
        <v>364.71</v>
      </c>
      <c r="BM7" s="39">
        <v>373.69</v>
      </c>
      <c r="BN7" s="39">
        <v>370.12</v>
      </c>
      <c r="BO7" s="39">
        <v>270.45999999999998</v>
      </c>
      <c r="BP7" s="39">
        <v>93.84</v>
      </c>
      <c r="BQ7" s="39">
        <v>92.95</v>
      </c>
      <c r="BR7" s="39">
        <v>89.15</v>
      </c>
      <c r="BS7" s="39">
        <v>79.88</v>
      </c>
      <c r="BT7" s="39">
        <v>73.739999999999995</v>
      </c>
      <c r="BU7" s="39">
        <v>99.07</v>
      </c>
      <c r="BV7" s="39">
        <v>99.99</v>
      </c>
      <c r="BW7" s="39">
        <v>100.65</v>
      </c>
      <c r="BX7" s="39">
        <v>99.87</v>
      </c>
      <c r="BY7" s="39">
        <v>100.42</v>
      </c>
      <c r="BZ7" s="39">
        <v>103.91</v>
      </c>
      <c r="CA7" s="39">
        <v>129.4</v>
      </c>
      <c r="CB7" s="39">
        <v>130.81</v>
      </c>
      <c r="CC7" s="39">
        <v>136.31</v>
      </c>
      <c r="CD7" s="39">
        <v>156.13999999999999</v>
      </c>
      <c r="CE7" s="39">
        <v>169.84</v>
      </c>
      <c r="CF7" s="39">
        <v>173.03</v>
      </c>
      <c r="CG7" s="39">
        <v>171.15</v>
      </c>
      <c r="CH7" s="39">
        <v>170.19</v>
      </c>
      <c r="CI7" s="39">
        <v>171.81</v>
      </c>
      <c r="CJ7" s="39">
        <v>171.67</v>
      </c>
      <c r="CK7" s="39">
        <v>167.11</v>
      </c>
      <c r="CL7" s="39">
        <v>69.87</v>
      </c>
      <c r="CM7" s="39">
        <v>69.5</v>
      </c>
      <c r="CN7" s="39">
        <v>68.319999999999993</v>
      </c>
      <c r="CO7" s="39">
        <v>77.11</v>
      </c>
      <c r="CP7" s="39">
        <v>76.05</v>
      </c>
      <c r="CQ7" s="39">
        <v>58.58</v>
      </c>
      <c r="CR7" s="39">
        <v>58.53</v>
      </c>
      <c r="CS7" s="39">
        <v>59.01</v>
      </c>
      <c r="CT7" s="39">
        <v>60.03</v>
      </c>
      <c r="CU7" s="39">
        <v>59.74</v>
      </c>
      <c r="CV7" s="39">
        <v>60.27</v>
      </c>
      <c r="CW7" s="39">
        <v>80.459999999999994</v>
      </c>
      <c r="CX7" s="39">
        <v>80.61</v>
      </c>
      <c r="CY7" s="39">
        <v>81.239999999999995</v>
      </c>
      <c r="CZ7" s="39">
        <v>81.11</v>
      </c>
      <c r="DA7" s="39">
        <v>80.39</v>
      </c>
      <c r="DB7" s="39">
        <v>85.23</v>
      </c>
      <c r="DC7" s="39">
        <v>85.26</v>
      </c>
      <c r="DD7" s="39">
        <v>85.37</v>
      </c>
      <c r="DE7" s="39">
        <v>84.81</v>
      </c>
      <c r="DF7" s="39">
        <v>84.8</v>
      </c>
      <c r="DG7" s="39">
        <v>89.92</v>
      </c>
      <c r="DH7" s="39">
        <v>47.47</v>
      </c>
      <c r="DI7" s="39">
        <v>48.74</v>
      </c>
      <c r="DJ7" s="39">
        <v>48.46</v>
      </c>
      <c r="DK7" s="39">
        <v>50.36</v>
      </c>
      <c r="DL7" s="39">
        <v>51.52</v>
      </c>
      <c r="DM7" s="39">
        <v>44.31</v>
      </c>
      <c r="DN7" s="39">
        <v>45.75</v>
      </c>
      <c r="DO7" s="39">
        <v>46.9</v>
      </c>
      <c r="DP7" s="39">
        <v>47.28</v>
      </c>
      <c r="DQ7" s="39">
        <v>47.66</v>
      </c>
      <c r="DR7" s="39">
        <v>48.85</v>
      </c>
      <c r="DS7" s="39">
        <v>30.38</v>
      </c>
      <c r="DT7" s="39">
        <v>29.99</v>
      </c>
      <c r="DU7" s="39">
        <v>31.05</v>
      </c>
      <c r="DV7" s="39">
        <v>15.11</v>
      </c>
      <c r="DW7" s="39">
        <v>16.46</v>
      </c>
      <c r="DX7" s="39">
        <v>10.09</v>
      </c>
      <c r="DY7" s="39">
        <v>10.54</v>
      </c>
      <c r="DZ7" s="39">
        <v>12.03</v>
      </c>
      <c r="EA7" s="39">
        <v>12.19</v>
      </c>
      <c r="EB7" s="39">
        <v>15.1</v>
      </c>
      <c r="EC7" s="39">
        <v>17.8</v>
      </c>
      <c r="ED7" s="39">
        <v>0.85</v>
      </c>
      <c r="EE7" s="39">
        <v>0.55000000000000004</v>
      </c>
      <c r="EF7" s="39">
        <v>0.6</v>
      </c>
      <c r="EG7" s="39">
        <v>0.43</v>
      </c>
      <c r="EH7" s="39">
        <v>0.31</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BHG026016</cp:lastModifiedBy>
  <cp:lastPrinted>2020-01-27T06:45:30Z</cp:lastPrinted>
  <dcterms:created xsi:type="dcterms:W3CDTF">2019-12-05T04:25:41Z</dcterms:created>
  <dcterms:modified xsi:type="dcterms:W3CDTF">2020-02-19T05:20:44Z</dcterms:modified>
  <cp:category/>
</cp:coreProperties>
</file>