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BHG026084\Desktop\20190304084003\"/>
    </mc:Choice>
  </mc:AlternateContent>
  <xr:revisionPtr revIDLastSave="0" documentId="13_ncr:1_{9BCE3407-CE5C-4EE0-9EA3-096A255BFB91}" xr6:coauthVersionLast="36" xr6:coauthVersionMax="36" xr10:uidLastSave="{00000000-0000-0000-0000-000000000000}"/>
  <workbookProtection workbookAlgorithmName="SHA-512" workbookHashValue="9TcZjMZ3j2stjUA3b0HyvaXsahl7J1AdaIcrTYVIq7UgcWvXvWGJU7GShAi3w66zKByV24lh4rUoUr4ncA4euQ==" workbookSaltValue="KnPrhQRa32JPDsQMUV+oa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D10" i="4"/>
  <c r="P10" i="4"/>
  <c r="I10" i="4"/>
  <c r="B10" i="4"/>
  <c r="AT8" i="4"/>
  <c r="AL8" i="4"/>
  <c r="P8" i="4"/>
  <c r="I8" i="4"/>
  <c r="C10" i="5" l="1"/>
  <c r="D10" i="5"/>
  <c r="E10" i="5"/>
  <c r="B10" i="5"/>
</calcChain>
</file>

<file path=xl/sharedStrings.xml><?xml version="1.0" encoding="utf-8"?>
<sst xmlns="http://schemas.openxmlformats.org/spreadsheetml/2006/main" count="313" uniqueCount="126">
  <si>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</si>
  <si>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</si>
  <si>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</si>
  <si>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</si>
  <si>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</si>
  <si>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</si>
  <si>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</si>
  <si>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</si>
  <si>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</si>
  <si>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</si>
  <si>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</si>
  <si>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</si>
  <si>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</si>
  <si>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</si>
  <si>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</si>
  <si>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</si>
  <si>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</si>
  <si>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</si>
  <si>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</si>
  <si>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</si>
  <si>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</si>
  <si>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</si>
  <si>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</si>
  <si>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</si>
  <si>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</si>
  <si>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</si>
  <si>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</si>
  <si>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</si>
  <si>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</si>
  <si>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</si>
  <si>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</si>
  <si>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</si>
  <si>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</si>
  <si>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</si>
  <si>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</si>
  <si>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</si>
  <si>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</si>
  <si>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</si>
  <si>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</si>
  <si>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</si>
  <si>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</si>
  <si>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</si>
  <si>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</si>
  <si>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</si>
  <si>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</si>
  <si>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</si>
  <si>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</si>
  <si>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</si>
  <si>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</si>
  <si>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</si>
  <si>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</si>
  <si>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</si>
  <si>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</si>
  <si>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</si>
  <si>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</si>
  <si>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</si>
  <si>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</si>
  <si>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</si>
  <si>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</si>
  <si>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</si>
  <si>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</si>
  <si>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</si>
  <si>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</si>
  <si>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</si>
  <si>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</si>
  <si>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</si>
  <si>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</si>
  <si>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</si>
  <si>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</si>
  <si>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</si>
  <si>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</si>
  <si>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</si>
  <si>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</si>
  <si>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</si>
  <si>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</si>
  <si>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</si>
  <si>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</si>
  <si>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</si>
  <si>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</si>
  <si>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</si>
  <si>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</si>
  <si>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</si>
  <si>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</si>
  <si>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</si>
  <si>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</si>
  <si>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</si>
  <si>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</si>
  <si>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</si>
  <si>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</si>
  <si>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</si>
  <si>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</si>
  <si>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</si>
  <si>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</si>
  <si>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</si>
  <si>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</si>
  <si>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</si>
  <si>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</si>
  <si>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</si>
  <si>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</si>
  <si>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</si>
  <si>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</si>
  <si>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</si>
  <si>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</si>
  <si>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</si>
  <si>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</si>
  <si>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</si>
  <si>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</si>
  <si>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</si>
  <si>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</si>
  <si>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</si>
  <si>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</si>
  <si>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</si>
  <si>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</si>
  <si>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</si>
  <si>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</si>
  <si>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</si>
  <si>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</si>
  <si>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</si>
  <si>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</si>
  <si>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</si>
  <si>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</si>
  <si>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</si>
  <si>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</si>
  <si>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平成13年から順次供用開始を行っていることから10年を経過したものもあるが、ブロア等の機械器具等の修繕などその都度対応しており、老朽化対策は行っていない。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26" eb="27">
      <t>ネン</t>
    </rPh>
    <rPh sb="28" eb="30">
      <t>ケイカ</t>
    </rPh>
    <rPh sb="42" eb="43">
      <t>トウ</t>
    </rPh>
    <rPh sb="44" eb="46">
      <t>キカイ</t>
    </rPh>
    <rPh sb="46" eb="48">
      <t>キグ</t>
    </rPh>
    <rPh sb="48" eb="49">
      <t>トウ</t>
    </rPh>
    <rPh sb="50" eb="52">
      <t>シュウゼン</t>
    </rPh>
    <rPh sb="56" eb="58">
      <t>ツド</t>
    </rPh>
    <rPh sb="58" eb="60">
      <t>タイオウ</t>
    </rPh>
    <phoneticPr fontId="4"/>
  </si>
  <si>
    <t>　萩市の個別排水事業は平成13年に事業着手し順次供用開始を行い整備は完了している。
　地方公営企業法適用前年により打ち切り決算を行ったため、未収金、未払金が生じたことから指標に大きく影響が出ている。
　企業債残高対事業規模比率については、打ち切り決算による未収金の影響により数値が高くなっている。また、経費回収率及び汚水処理原価については打ち切り決算による未払金の影響により数値が改善しているように見えている。
　水洗化率については、類似団体平均値を上回っているが、処理区域が中山間地域であることから高齢化及び後継者不足等の理由により伸び悩んでいる。
　施設利用率については、浄化槽の処理能力（人槽）は延べ床面積で決定されているため、処理区域内の平均世帯人員が2名程度と少ないことから乖離が生じている。</t>
    <rPh sb="43" eb="45">
      <t>チホウ</t>
    </rPh>
    <rPh sb="45" eb="47">
      <t>コウエイ</t>
    </rPh>
    <rPh sb="47" eb="49">
      <t>キギョウ</t>
    </rPh>
    <rPh sb="49" eb="50">
      <t>ホウ</t>
    </rPh>
    <rPh sb="50" eb="52">
      <t>テキヨウ</t>
    </rPh>
    <rPh sb="52" eb="54">
      <t>ゼンネン</t>
    </rPh>
    <rPh sb="57" eb="58">
      <t>ウ</t>
    </rPh>
    <rPh sb="59" eb="60">
      <t>キ</t>
    </rPh>
    <rPh sb="61" eb="63">
      <t>ケッサン</t>
    </rPh>
    <rPh sb="64" eb="65">
      <t>オコナ</t>
    </rPh>
    <rPh sb="70" eb="73">
      <t>ミシュウキン</t>
    </rPh>
    <rPh sb="74" eb="76">
      <t>ミバライ</t>
    </rPh>
    <rPh sb="76" eb="77">
      <t>キン</t>
    </rPh>
    <rPh sb="78" eb="79">
      <t>ショウ</t>
    </rPh>
    <rPh sb="85" eb="87">
      <t>シヒョウ</t>
    </rPh>
    <rPh sb="88" eb="89">
      <t>オオ</t>
    </rPh>
    <rPh sb="91" eb="93">
      <t>エイキョウ</t>
    </rPh>
    <rPh sb="94" eb="95">
      <t>デ</t>
    </rPh>
    <rPh sb="101" eb="103">
      <t>キギョウ</t>
    </rPh>
    <rPh sb="103" eb="104">
      <t>サイ</t>
    </rPh>
    <rPh sb="104" eb="106">
      <t>ザンダカ</t>
    </rPh>
    <rPh sb="106" eb="107">
      <t>タイ</t>
    </rPh>
    <rPh sb="107" eb="109">
      <t>ジギョウ</t>
    </rPh>
    <rPh sb="109" eb="111">
      <t>キボ</t>
    </rPh>
    <rPh sb="111" eb="113">
      <t>ヒリツ</t>
    </rPh>
    <rPh sb="119" eb="120">
      <t>ウ</t>
    </rPh>
    <rPh sb="121" eb="122">
      <t>キ</t>
    </rPh>
    <rPh sb="123" eb="125">
      <t>ケッサン</t>
    </rPh>
    <rPh sb="128" eb="131">
      <t>ミシュウキン</t>
    </rPh>
    <rPh sb="132" eb="134">
      <t>エイキョウ</t>
    </rPh>
    <rPh sb="137" eb="139">
      <t>スウチ</t>
    </rPh>
    <rPh sb="140" eb="141">
      <t>タカ</t>
    </rPh>
    <rPh sb="151" eb="153">
      <t>ケイヒ</t>
    </rPh>
    <rPh sb="153" eb="155">
      <t>カイシュウ</t>
    </rPh>
    <rPh sb="155" eb="156">
      <t>リツ</t>
    </rPh>
    <rPh sb="156" eb="157">
      <t>オヨ</t>
    </rPh>
    <rPh sb="158" eb="160">
      <t>オスイ</t>
    </rPh>
    <rPh sb="160" eb="162">
      <t>ショリ</t>
    </rPh>
    <rPh sb="162" eb="164">
      <t>ゲンカ</t>
    </rPh>
    <rPh sb="169" eb="170">
      <t>ウ</t>
    </rPh>
    <rPh sb="171" eb="172">
      <t>キ</t>
    </rPh>
    <rPh sb="173" eb="175">
      <t>ケッサン</t>
    </rPh>
    <rPh sb="178" eb="180">
      <t>ミバライ</t>
    </rPh>
    <rPh sb="180" eb="181">
      <t>キン</t>
    </rPh>
    <rPh sb="182" eb="184">
      <t>エイキョウ</t>
    </rPh>
    <rPh sb="187" eb="189">
      <t>スウチ</t>
    </rPh>
    <rPh sb="190" eb="192">
      <t>カイゼン</t>
    </rPh>
    <rPh sb="199" eb="200">
      <t>ミ</t>
    </rPh>
    <rPh sb="335" eb="336">
      <t>スク</t>
    </rPh>
    <phoneticPr fontId="4"/>
  </si>
  <si>
    <t>　地方公営企業法適用前年ということで打ち切り決算の影響により、数値が改善や悪化しているように見受けられるが、維持管理のみを行っている事業であるため、未収金、未払金を算入した場合は前年までの数値と大きな変化はないと推察される。
　全体的に平均値より低く経営等の改善を求められているが、事業の性質、地域の特性などを考慮すると経費の改善や使用料改定などでは大幅な改善は見込めない。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25" eb="27">
      <t>エイキョウ</t>
    </rPh>
    <rPh sb="31" eb="33">
      <t>スウチ</t>
    </rPh>
    <rPh sb="34" eb="36">
      <t>カイゼン</t>
    </rPh>
    <rPh sb="37" eb="39">
      <t>アッカ</t>
    </rPh>
    <rPh sb="46" eb="48">
      <t>ミウ</t>
    </rPh>
    <rPh sb="54" eb="56">
      <t>イジ</t>
    </rPh>
    <rPh sb="56" eb="58">
      <t>カンリ</t>
    </rPh>
    <rPh sb="61" eb="62">
      <t>オコナ</t>
    </rPh>
    <rPh sb="66" eb="68">
      <t>ジギョウ</t>
    </rPh>
    <rPh sb="74" eb="77">
      <t>ミシュウキン</t>
    </rPh>
    <rPh sb="78" eb="80">
      <t>ミバライ</t>
    </rPh>
    <rPh sb="80" eb="81">
      <t>キン</t>
    </rPh>
    <rPh sb="82" eb="84">
      <t>サンニュウ</t>
    </rPh>
    <rPh sb="86" eb="88">
      <t>バアイ</t>
    </rPh>
    <rPh sb="89" eb="91">
      <t>ゼンネン</t>
    </rPh>
    <rPh sb="94" eb="96">
      <t>スウチ</t>
    </rPh>
    <rPh sb="97" eb="98">
      <t>オオ</t>
    </rPh>
    <rPh sb="100" eb="102">
      <t>ヘンカ</t>
    </rPh>
    <rPh sb="106" eb="108">
      <t>スイサツ</t>
    </rPh>
    <rPh sb="114" eb="117">
      <t>ゼンタイテキ</t>
    </rPh>
    <rPh sb="118" eb="121">
      <t>ヘイキンチ</t>
    </rPh>
    <rPh sb="123" eb="124">
      <t>ヒク</t>
    </rPh>
    <rPh sb="125" eb="127">
      <t>ケイエイ</t>
    </rPh>
    <rPh sb="127" eb="128">
      <t>トウ</t>
    </rPh>
    <rPh sb="129" eb="131">
      <t>カイゼン</t>
    </rPh>
    <rPh sb="132" eb="133">
      <t>モト</t>
    </rPh>
    <rPh sb="160" eb="162">
      <t>ケイヒ</t>
    </rPh>
    <rPh sb="163" eb="165">
      <t>カイゼン</t>
    </rPh>
    <rPh sb="175" eb="177">
      <t>オオハバ</t>
    </rPh>
    <rPh sb="181" eb="183">
      <t>ミコ</t>
    </rPh>
    <rPh sb="198" eb="19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</si>
</sst>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0B-4A40-A9D8-FD03CFD4F0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B0B-4A40-A9D8-FD03CFD4F0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45.71</c:v>
                </c:pt>
                <c:pt idx="1">
                  <c:v>38.1</c:v>
                </c:pt>
                <c:pt idx="2">
                  <c:v>37.14</c:v>
                </c:pt>
                <c:pt idx="3">
                  <c:v>36.19</c:v>
                </c:pt>
                <c:pt idx="4">
                  <c:v>36.19</c:v>
                </c:pt>
              </c:numCache>
            </c:numRef>
          </c:val>
          <c:extLst>
            <c:ext xmlns:c16="http://schemas.microsoft.com/office/drawing/2014/chart" uri="{C3380CC4-5D6E-409C-BE32-E72D297353CC}">
              <c16:uniqueId val="{00000000-1386-4CDE-997A-20CA54C1F6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132.99</c:v>
                </c:pt>
                <c:pt idx="4">
                  <c:v>51.71</c:v>
                </c:pt>
              </c:numCache>
            </c:numRef>
          </c:val>
          <c:smooth val="0"/>
          <c:extLst>
            <c:ext xmlns:c16="http://schemas.microsoft.com/office/drawing/2014/chart" uri="{C3380CC4-5D6E-409C-BE32-E72D297353CC}">
              <c16:uniqueId val="{00000001-1386-4CDE-997A-20CA54C1F6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90.73</c:v>
                </c:pt>
                <c:pt idx="1">
                  <c:v>90.55</c:v>
                </c:pt>
                <c:pt idx="2">
                  <c:v>91</c:v>
                </c:pt>
                <c:pt idx="3">
                  <c:v>91.09</c:v>
                </c:pt>
                <c:pt idx="4">
                  <c:v>91.71</c:v>
                </c:pt>
              </c:numCache>
            </c:numRef>
          </c:val>
          <c:extLst>
            <c:ext xmlns:c16="http://schemas.microsoft.com/office/drawing/2014/chart" uri="{C3380CC4-5D6E-409C-BE32-E72D297353CC}">
              <c16:uniqueId val="{00000000-1100-478B-8589-FE1EE824F7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82.94</c:v>
                </c:pt>
                <c:pt idx="4">
                  <c:v>82.91</c:v>
                </c:pt>
              </c:numCache>
            </c:numRef>
          </c:val>
          <c:smooth val="0"/>
          <c:extLst>
            <c:ext xmlns:c16="http://schemas.microsoft.com/office/drawing/2014/chart" uri="{C3380CC4-5D6E-409C-BE32-E72D297353CC}">
              <c16:uniqueId val="{00000001-1100-478B-8589-FE1EE824F7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85.01</c:v>
                </c:pt>
                <c:pt idx="1">
                  <c:v>82.62</c:v>
                </c:pt>
                <c:pt idx="2">
                  <c:v>82.51</c:v>
                </c:pt>
                <c:pt idx="3">
                  <c:v>85.92</c:v>
                </c:pt>
                <c:pt idx="4">
                  <c:v>70.17</c:v>
                </c:pt>
              </c:numCache>
            </c:numRef>
          </c:val>
          <c:extLst>
            <c:ext xmlns:c16="http://schemas.microsoft.com/office/drawing/2014/chart" uri="{C3380CC4-5D6E-409C-BE32-E72D297353CC}">
              <c16:uniqueId val="{00000000-A636-455A-A709-0C983ACEBC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6-455A-A709-0C983ACEBC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39-4082-8DC6-971B2C5819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9-4082-8DC6-971B2C5819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CC-4F7E-B4C6-E24C444E8D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CC-4F7E-B4C6-E24C444E8D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9-4681-99F3-A25F29497C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9-4681-99F3-A25F29497C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07-45D3-8814-0547B68F1A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07-45D3-8814-0547B68F1A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286.56</c:v>
                </c:pt>
                <c:pt idx="1">
                  <c:v>313.97000000000003</c:v>
                </c:pt>
                <c:pt idx="2">
                  <c:v>325.47000000000003</c:v>
                </c:pt>
                <c:pt idx="3">
                  <c:v>1.87</c:v>
                </c:pt>
                <c:pt idx="4">
                  <c:v>418.54</c:v>
                </c:pt>
              </c:numCache>
            </c:numRef>
          </c:val>
          <c:extLst>
            <c:ext xmlns:c16="http://schemas.microsoft.com/office/drawing/2014/chart" uri="{C3380CC4-5D6E-409C-BE32-E72D297353CC}">
              <c16:uniqueId val="{00000000-B1B1-46DE-B1EF-8304DE29EF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566.35</c:v>
                </c:pt>
                <c:pt idx="4">
                  <c:v>888.8</c:v>
                </c:pt>
              </c:numCache>
            </c:numRef>
          </c:val>
          <c:smooth val="0"/>
          <c:extLst>
            <c:ext xmlns:c16="http://schemas.microsoft.com/office/drawing/2014/chart" uri="{C3380CC4-5D6E-409C-BE32-E72D297353CC}">
              <c16:uniqueId val="{00000001-B1B1-46DE-B1EF-8304DE29EF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31.72</c:v>
                </c:pt>
                <c:pt idx="1">
                  <c:v>39.9</c:v>
                </c:pt>
                <c:pt idx="2">
                  <c:v>38.57</c:v>
                </c:pt>
                <c:pt idx="3">
                  <c:v>41.1</c:v>
                </c:pt>
                <c:pt idx="4">
                  <c:v>95.48</c:v>
                </c:pt>
              </c:numCache>
            </c:numRef>
          </c:val>
          <c:extLst>
            <c:ext xmlns:c16="http://schemas.microsoft.com/office/drawing/2014/chart" uri="{C3380CC4-5D6E-409C-BE32-E72D297353CC}">
              <c16:uniqueId val="{00000000-8181-4A6A-99F1-A94F2B6465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52.27</c:v>
                </c:pt>
                <c:pt idx="4">
                  <c:v>52.55</c:v>
                </c:pt>
              </c:numCache>
            </c:numRef>
          </c:val>
          <c:smooth val="0"/>
          <c:extLst>
            <c:ext xmlns:c16="http://schemas.microsoft.com/office/drawing/2014/chart" uri="{C3380CC4-5D6E-409C-BE32-E72D297353CC}">
              <c16:uniqueId val="{00000001-8181-4A6A-99F1-A94F2B6465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521.96</c:v>
                </c:pt>
                <c:pt idx="1">
                  <c:v>414.13</c:v>
                </c:pt>
                <c:pt idx="2">
                  <c:v>425.49</c:v>
                </c:pt>
                <c:pt idx="3">
                  <c:v>410.07</c:v>
                </c:pt>
                <c:pt idx="4">
                  <c:v>149.99</c:v>
                </c:pt>
              </c:numCache>
            </c:numRef>
          </c:val>
          <c:extLst>
            <c:ext xmlns:c16="http://schemas.microsoft.com/office/drawing/2014/chart" uri="{C3380CC4-5D6E-409C-BE32-E72D297353CC}">
              <c16:uniqueId val="{00000000-06A8-4804-B329-9E14DEC5C6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291.01</c:v>
                </c:pt>
                <c:pt idx="4">
                  <c:v>292.45</c:v>
                </c:pt>
              </c:numCache>
            </c:numRef>
          </c:val>
          <c:smooth val="0"/>
          <c:extLst>
            <c:ext xmlns:c16="http://schemas.microsoft.com/office/drawing/2014/chart" uri="{C3380CC4-5D6E-409C-BE32-E72D297353CC}">
              <c16:uniqueId val="{00000001-06A8-4804-B329-9E14DEC5C6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萩市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48722</v>
      </c>
      <c r="AM8" s="49"/>
      <c r="AN8" s="49"/>
      <c r="AO8" s="49"/>
      <c r="AP8" s="49"/>
      <c r="AQ8" s="49"/>
      <c r="AR8" s="49"/>
      <c r="AS8" s="49"/>
      <c r="AT8" s="44">
        <f>データ!T6</f>
        <v>698.31</v>
      </c>
      <c r="AU8" s="44"/>
      <c r="AV8" s="44"/>
      <c r="AW8" s="44"/>
      <c r="AX8" s="44"/>
      <c r="AY8" s="44"/>
      <c r="AZ8" s="44"/>
      <c r="BA8" s="44"/>
      <c r="BB8" s="44">
        <f>データ!U6</f>
        <v>69.77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0.4</v>
      </c>
      <c r="Q10" s="44"/>
      <c r="R10" s="44"/>
      <c r="S10" s="44"/>
      <c r="T10" s="44"/>
      <c r="U10" s="44"/>
      <c r="V10" s="44"/>
      <c r="W10" s="44">
        <f>データ!Q6</f>
        <v>100</v>
      </c>
      <c r="X10" s="44"/>
      <c r="Y10" s="44"/>
      <c r="Z10" s="44"/>
      <c r="AA10" s="44"/>
      <c r="AB10" s="44"/>
      <c r="AC10" s="44"/>
      <c r="AD10" s="49">
        <f>データ!R6</f>
        <v>2916</v>
      </c>
      <c r="AE10" s="49"/>
      <c r="AF10" s="49"/>
      <c r="AG10" s="49"/>
      <c r="AH10" s="49"/>
      <c r="AI10" s="49"/>
      <c r="AJ10" s="49"/>
      <c r="AK10" s="2"/>
      <c r="AL10" s="49">
        <f>データ!V6</f>
        <v>193</v>
      </c>
      <c r="AM10" s="49"/>
      <c r="AN10" s="49"/>
      <c r="AO10" s="49"/>
      <c r="AP10" s="49"/>
      <c r="AQ10" s="49"/>
      <c r="AR10" s="49"/>
      <c r="AS10" s="49"/>
      <c r="AT10" s="44">
        <f>データ!W6</f>
        <v>0.18</v>
      </c>
      <c r="AU10" s="44"/>
      <c r="AV10" s="44"/>
      <c r="AW10" s="44"/>
      <c r="AX10" s="44"/>
      <c r="AY10" s="44"/>
      <c r="AZ10" s="44"/>
      <c r="BA10" s="44"/>
      <c r="BB10" s="44">
        <f>データ!X6</f>
        <v>1072.22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31</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37</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56</v>
      </c>
      <c r="O86" s="25" t="str">
        <f>データ!EO6</f>
        <v>【-】</v>
      </c>
    </row>
  </sheetData>
  <sheetProtection algorithmName="SHA-512" hashValue="HK4k3GC/wp3kJAAOrgTeH6W9HIkO3tWnhLj5339hNKvfFTAFhIkf8DNdsPsHonq9IZ6UqCPo2d5EYq8STJGWaA==" saltValue="e7zj/ljElzx/PXGx0DRb4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352047</v>
      </c>
      <c r="D6" s="32">
        <f t="shared" si="3"/>
        <v>47</v>
      </c>
      <c r="E6" s="32">
        <f t="shared" si="3"/>
        <v>18</v>
      </c>
      <c r="F6" s="32">
        <f t="shared" si="3"/>
        <v>1</v>
      </c>
      <c r="G6" s="32">
        <f t="shared" si="3"/>
        <v>0</v>
      </c>
      <c r="H6" s="32" t="str">
        <f t="shared" si="3"/>
        <v>山口県　萩市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0.4</v>
      </c>
      <c r="Q6" s="33">
        <f t="shared" si="3"/>
        <v>100</v>
      </c>
      <c r="R6" s="33">
        <f t="shared" si="3"/>
        <v>2916</v>
      </c>
      <c r="S6" s="33">
        <f t="shared" si="3"/>
        <v>48722</v>
      </c>
      <c r="T6" s="33">
        <f t="shared" si="3"/>
        <v>698.31</v>
      </c>
      <c r="U6" s="33">
        <f t="shared" si="3"/>
        <v>69.77</v>
      </c>
      <c r="V6" s="33">
        <f t="shared" si="3"/>
        <v>193</v>
      </c>
      <c r="W6" s="33">
        <f t="shared" si="3"/>
        <v>0.18</v>
      </c>
      <c r="X6" s="33">
        <f t="shared" si="3"/>
        <v>1072.22</v>
      </c>
      <c r="Y6" s="34">
        <f>IF(Y7="",NA(),Y7)</f>
        <v>85.01</v>
      </c>
      <c r="Z6" s="34">
        <f t="shared" ref="Z6:AH6" si="4">IF(Z7="",NA(),Z7)</f>
        <v>82.62</v>
      </c>
      <c r="AA6" s="34">
        <f t="shared" si="4"/>
        <v>82.51</v>
      </c>
      <c r="AB6" s="34">
        <f t="shared" si="4"/>
        <v>85.92</v>
      </c>
      <c r="AC6" s="34">
        <f t="shared" si="4"/>
        <v>70.17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286.56</v>
      </c>
      <c r="BG6" s="34">
        <f t="shared" ref="BG6:BO6" si="7">IF(BG7="",NA(),BG7)</f>
        <v>313.97000000000003</v>
      </c>
      <c r="BH6" s="34">
        <f t="shared" si="7"/>
        <v>325.47000000000003</v>
      </c>
      <c r="BI6" s="34">
        <f t="shared" si="7"/>
        <v>1.87</v>
      </c>
      <c r="BJ6" s="34">
        <f t="shared" si="7"/>
        <v>418.54</v>
      </c>
      <c r="BK6" s="34">
        <f t="shared" si="7"/>
        <v>803.29</v>
      </c>
      <c r="BL6" s="34">
        <f t="shared" si="7"/>
        <v>760.12</v>
      </c>
      <c r="BM6" s="34">
        <f t="shared" si="7"/>
        <v>492.59</v>
      </c>
      <c r="BN6" s="34">
        <f t="shared" si="7"/>
        <v>566.35</v>
      </c>
      <c r="BO6" s="34">
        <f t="shared" si="7"/>
        <v>888.8</v>
      </c>
      <c r="BP6" s="33" t="str">
        <f>IF(BP7="","",IF(BP7="-","【-】","【"&amp;SUBSTITUTE(TEXT(BP7,"#,##0.00"),"-","△")&amp;"】"))</f>
        <v>【878.58】</v>
      </c>
      <c r="BQ6" s="34">
        <f>IF(BQ7="",NA(),BQ7)</f>
        <v>31.72</v>
      </c>
      <c r="BR6" s="34">
        <f t="shared" ref="BR6:BZ6" si="8">IF(BR7="",NA(),BR7)</f>
        <v>39.9</v>
      </c>
      <c r="BS6" s="34">
        <f t="shared" si="8"/>
        <v>38.57</v>
      </c>
      <c r="BT6" s="34">
        <f t="shared" si="8"/>
        <v>41.1</v>
      </c>
      <c r="BU6" s="34">
        <f t="shared" si="8"/>
        <v>95.48</v>
      </c>
      <c r="BV6" s="34">
        <f t="shared" si="8"/>
        <v>56.63</v>
      </c>
      <c r="BW6" s="34">
        <f t="shared" si="8"/>
        <v>50.17</v>
      </c>
      <c r="BX6" s="34">
        <f t="shared" si="8"/>
        <v>46.53</v>
      </c>
      <c r="BY6" s="34">
        <f t="shared" si="8"/>
        <v>52.27</v>
      </c>
      <c r="BZ6" s="34">
        <f t="shared" si="8"/>
        <v>52.55</v>
      </c>
      <c r="CA6" s="33" t="str">
        <f>IF(CA7="","",IF(CA7="-","【-】","【"&amp;SUBSTITUTE(TEXT(CA7,"#,##0.00"),"-","△")&amp;"】"))</f>
        <v>【52.62】</v>
      </c>
      <c r="CB6" s="34">
        <f>IF(CB7="",NA(),CB7)</f>
        <v>521.96</v>
      </c>
      <c r="CC6" s="34">
        <f t="shared" ref="CC6:CK6" si="9">IF(CC7="",NA(),CC7)</f>
        <v>414.13</v>
      </c>
      <c r="CD6" s="34">
        <f t="shared" si="9"/>
        <v>425.49</v>
      </c>
      <c r="CE6" s="34">
        <f t="shared" si="9"/>
        <v>410.07</v>
      </c>
      <c r="CF6" s="34">
        <f t="shared" si="9"/>
        <v>149.99</v>
      </c>
      <c r="CG6" s="34">
        <f t="shared" si="9"/>
        <v>272.66000000000003</v>
      </c>
      <c r="CH6" s="34">
        <f t="shared" si="9"/>
        <v>329.08</v>
      </c>
      <c r="CI6" s="34">
        <f t="shared" si="9"/>
        <v>373.71</v>
      </c>
      <c r="CJ6" s="34">
        <f t="shared" si="9"/>
        <v>291.01</v>
      </c>
      <c r="CK6" s="34">
        <f t="shared" si="9"/>
        <v>292.45</v>
      </c>
      <c r="CL6" s="33" t="str">
        <f>IF(CL7="","",IF(CL7="-","【-】","【"&amp;SUBSTITUTE(TEXT(CL7,"#,##0.00"),"-","△")&amp;"】"))</f>
        <v>【296.38】</v>
      </c>
      <c r="CM6" s="34">
        <f>IF(CM7="",NA(),CM7)</f>
        <v>45.71</v>
      </c>
      <c r="CN6" s="34">
        <f t="shared" ref="CN6:CV6" si="10">IF(CN7="",NA(),CN7)</f>
        <v>38.1</v>
      </c>
      <c r="CO6" s="34">
        <f t="shared" si="10"/>
        <v>37.14</v>
      </c>
      <c r="CP6" s="34">
        <f t="shared" si="10"/>
        <v>36.19</v>
      </c>
      <c r="CQ6" s="34">
        <f t="shared" si="10"/>
        <v>36.19</v>
      </c>
      <c r="CR6" s="34">
        <f t="shared" si="10"/>
        <v>58.82</v>
      </c>
      <c r="CS6" s="34">
        <f t="shared" si="10"/>
        <v>51.54</v>
      </c>
      <c r="CT6" s="34">
        <f t="shared" si="10"/>
        <v>44.84</v>
      </c>
      <c r="CU6" s="34">
        <f t="shared" si="10"/>
        <v>132.99</v>
      </c>
      <c r="CV6" s="34">
        <f t="shared" si="10"/>
        <v>51.71</v>
      </c>
      <c r="CW6" s="33" t="str">
        <f>IF(CW7="","",IF(CW7="-","【-】","【"&amp;SUBSTITUTE(TEXT(CW7,"#,##0.00"),"-","△")&amp;"】"))</f>
        <v>【51.55】</v>
      </c>
      <c r="CX6" s="34">
        <f>IF(CX7="",NA(),CX7)</f>
        <v>90.73</v>
      </c>
      <c r="CY6" s="34">
        <f t="shared" ref="CY6:DG6" si="11">IF(CY7="",NA(),CY7)</f>
        <v>90.55</v>
      </c>
      <c r="CZ6" s="34">
        <f t="shared" si="11"/>
        <v>91</v>
      </c>
      <c r="DA6" s="34">
        <f t="shared" si="11"/>
        <v>91.09</v>
      </c>
      <c r="DB6" s="34">
        <f t="shared" si="11"/>
        <v>91.71</v>
      </c>
      <c r="DC6" s="34">
        <f t="shared" si="11"/>
        <v>71.760000000000005</v>
      </c>
      <c r="DD6" s="34">
        <f t="shared" si="11"/>
        <v>71.599999999999994</v>
      </c>
      <c r="DE6" s="34">
        <f t="shared" si="11"/>
        <v>67.86</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352047</v>
      </c>
      <c r="D7" s="36">
        <v>47</v>
      </c>
      <c r="E7" s="36">
        <v>18</v>
      </c>
      <c r="F7" s="36">
        <v>1</v>
      </c>
      <c r="G7" s="36">
        <v>0</v>
      </c>
      <c r="H7" s="36" t="s">
        <v>110</v>
      </c>
      <c r="I7" s="36" t="s">
        <v>111</v>
      </c>
      <c r="J7" s="36" t="s">
        <v>112</v>
      </c>
      <c r="K7" s="36" t="s">
        <v>113</v>
      </c>
      <c r="L7" s="36" t="s">
        <v>114</v>
      </c>
      <c r="M7" s="36" t="s">
        <v>115</v>
      </c>
      <c r="N7" s="37" t="s">
        <v>116</v>
      </c>
      <c r="O7" s="37" t="s">
        <v>117</v>
      </c>
      <c r="P7" s="37">
        <v>0.4</v>
      </c>
      <c r="Q7" s="37">
        <v>100</v>
      </c>
      <c r="R7" s="37">
        <v>2916</v>
      </c>
      <c r="S7" s="37">
        <v>48722</v>
      </c>
      <c r="T7" s="37">
        <v>698.31</v>
      </c>
      <c r="U7" s="37">
        <v>69.77</v>
      </c>
      <c r="V7" s="37">
        <v>193</v>
      </c>
      <c r="W7" s="37">
        <v>0.18</v>
      </c>
      <c r="X7" s="37">
        <v>1072.22</v>
      </c>
      <c r="Y7" s="37">
        <v>85.01</v>
      </c>
      <c r="Z7" s="37">
        <v>82.62</v>
      </c>
      <c r="AA7" s="37">
        <v>82.51</v>
      </c>
      <c r="AB7" s="37">
        <v>85.92</v>
      </c>
      <c r="AC7" s="37">
        <v>70.17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286.56</v>
      </c>
      <c r="BG7" s="37">
        <v>313.97000000000003</v>
      </c>
      <c r="BH7" s="37">
        <v>325.47000000000003</v>
      </c>
      <c r="BI7" s="37">
        <v>1.87</v>
      </c>
      <c r="BJ7" s="37">
        <v>418.54</v>
      </c>
      <c r="BK7" s="37">
        <v>803.29</v>
      </c>
      <c r="BL7" s="37">
        <v>760.12</v>
      </c>
      <c r="BM7" s="37">
        <v>492.59</v>
      </c>
      <c r="BN7" s="37">
        <v>566.35</v>
      </c>
      <c r="BO7" s="37">
        <v>888.8</v>
      </c>
      <c r="BP7" s="37">
        <v>878.58</v>
      </c>
      <c r="BQ7" s="37">
        <v>31.72</v>
      </c>
      <c r="BR7" s="37">
        <v>39.9</v>
      </c>
      <c r="BS7" s="37">
        <v>38.57</v>
      </c>
      <c r="BT7" s="37">
        <v>41.1</v>
      </c>
      <c r="BU7" s="37">
        <v>95.48</v>
      </c>
      <c r="BV7" s="37">
        <v>56.63</v>
      </c>
      <c r="BW7" s="37">
        <v>50.17</v>
      </c>
      <c r="BX7" s="37">
        <v>46.53</v>
      </c>
      <c r="BY7" s="37">
        <v>52.27</v>
      </c>
      <c r="BZ7" s="37">
        <v>52.55</v>
      </c>
      <c r="CA7" s="37">
        <v>52.62</v>
      </c>
      <c r="CB7" s="37">
        <v>521.96</v>
      </c>
      <c r="CC7" s="37">
        <v>414.13</v>
      </c>
      <c r="CD7" s="37">
        <v>425.49</v>
      </c>
      <c r="CE7" s="37">
        <v>410.07</v>
      </c>
      <c r="CF7" s="37">
        <v>149.99</v>
      </c>
      <c r="CG7" s="37">
        <v>272.66000000000003</v>
      </c>
      <c r="CH7" s="37">
        <v>329.08</v>
      </c>
      <c r="CI7" s="37">
        <v>373.71</v>
      </c>
      <c r="CJ7" s="37">
        <v>291.01</v>
      </c>
      <c r="CK7" s="37">
        <v>292.45</v>
      </c>
      <c r="CL7" s="37">
        <v>296.38</v>
      </c>
      <c r="CM7" s="37">
        <v>45.71</v>
      </c>
      <c r="CN7" s="37">
        <v>38.1</v>
      </c>
      <c r="CO7" s="37">
        <v>37.14</v>
      </c>
      <c r="CP7" s="37">
        <v>36.19</v>
      </c>
      <c r="CQ7" s="37">
        <v>36.19</v>
      </c>
      <c r="CR7" s="37">
        <v>58.82</v>
      </c>
      <c r="CS7" s="37">
        <v>51.54</v>
      </c>
      <c r="CT7" s="37">
        <v>44.84</v>
      </c>
      <c r="CU7" s="37">
        <v>132.99</v>
      </c>
      <c r="CV7" s="37">
        <v>51.71</v>
      </c>
      <c r="CW7" s="37">
        <v>51.55</v>
      </c>
      <c r="CX7" s="37">
        <v>90.73</v>
      </c>
      <c r="CY7" s="37">
        <v>90.55</v>
      </c>
      <c r="CZ7" s="37">
        <v>91</v>
      </c>
      <c r="DA7" s="37">
        <v>91.09</v>
      </c>
      <c r="DB7" s="37">
        <v>91.71</v>
      </c>
      <c r="DC7" s="37">
        <v>71.760000000000005</v>
      </c>
      <c r="DD7" s="37">
        <v>71.599999999999994</v>
      </c>
      <c r="DE7" s="37">
        <v>67.86</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2019-02-07T01:50:13Z</cp:lastPrinted>
  <dcterms:created xsi:type="dcterms:W3CDTF">2018-12-03T09:44:29Z</dcterms:created>
  <dcterms:modified xsi:type="dcterms:W3CDTF">2019-03-03T23:42:55Z</dcterms:modified>
  <cp:category/>
</cp:coreProperties>
</file>