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21176297-D054-4775-86A5-39ACC0B631B0}" xr6:coauthVersionLast="36" xr6:coauthVersionMax="36" xr10:uidLastSave="{00000000-0000-0000-0000-000000000000}"/>
  <workbookProtection workbookAlgorithmName="SHA-512" workbookHashValue="23LsGuFvzDt2I4jXMuHZKWMloRKircuu8unwGPAUPvSzl0Tf1ukB2gnU2NNP13pqpd/g32/POSODID3DUDOcXg==" workbookSaltValue="1VU/bZY6i7D51ImZzpaXO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P8" i="4"/>
  <c r="I8" i="4"/>
  <c r="D10" i="5" l="1"/>
  <c r="C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<sst xmlns="http://schemas.openxmlformats.org/spreadsheetml/2006/main" count="240" uniqueCount="125">
  <si>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</si>
  <si>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</si>
  <si>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</si>
  <si>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</si>
  <si>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</si>
  <si>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</si>
  <si>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</si>
  <si>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</si>
  <si>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</si>
  <si>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</si>
  <si>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</si>
  <si>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</si>
  <si>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</si>
  <si>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</si>
  <si>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</si>
  <si>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</si>
  <si>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</si>
  <si>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</si>
  <si>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</si>
  <si>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</si>
  <si>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</si>
  <si>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</si>
  <si>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</si>
  <si>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</si>
  <si>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</si>
  <si>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</si>
  <si>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</si>
  <si>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</si>
  <si>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</si>
  <si>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</si>
  <si>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</si>
  <si>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</si>
  <si>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</si>
  <si>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</si>
  <si>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</si>
  <si>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</si>
  <si>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</si>
  <si>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</si>
  <si>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</si>
  <si>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</si>
  <si>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</si>
  <si>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</si>
  <si>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</si>
  <si>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</si>
  <si>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</si>
  <si>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</si>
  <si>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</si>
  <si>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</si>
  <si>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</si>
  <si>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</si>
  <si>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</si>
  <si>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</si>
  <si>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</si>
  <si>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</si>
  <si>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</si>
  <si>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</si>
  <si>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</si>
  <si>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</si>
  <si>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</si>
  <si>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</si>
  <si>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</si>
  <si>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</si>
  <si>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</si>
  <si>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</si>
  <si>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</si>
  <si>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</si>
  <si>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</si>
  <si>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</si>
  <si>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</si>
  <si>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</si>
  <si>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</si>
  <si>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</si>
  <si>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</si>
  <si>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</si>
  <si>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</si>
  <si>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</si>
  <si>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</si>
  <si>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</si>
  <si>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</si>
  <si>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</si>
  <si>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</si>
  <si>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</si>
  <si>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</si>
  <si>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</si>
  <si>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</si>
  <si>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</si>
  <si>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</si>
  <si>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</si>
  <si>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</si>
  <si>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</si>
  <si>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</si>
  <si>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</si>
  <si>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</si>
  <si>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</si>
  <si>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</si>
  <si>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</si>
  <si>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</si>
  <si>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</si>
  <si>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</si>
  <si>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</si>
  <si>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</si>
  <si>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</si>
  <si>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</si>
  <si>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</si>
  <si>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</si>
  <si>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</si>
  <si>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</si>
  <si>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</si>
  <si>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</si>
  <si>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</si>
  <si>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</si>
  <si>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</si>
  <si>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</si>
  <si>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</si>
  <si>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</si>
  <si>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</si>
  <si>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</si>
  <si>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</si>
  <si>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</si>
  <si>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</si>
  <si>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</si>
  <si>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</si>
  <si>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供用開始から17年が経過しており、処理施設の機械設備の定期整備を計画的に行って延命化を図っているところである。
　管渠については、耐用年数から対策は行っていないが必要に応じて調査を行っていく予定である。</t>
    <rPh sb="1" eb="3">
      <t>キョウヨウ</t>
    </rPh>
    <rPh sb="3" eb="5">
      <t>カイシ</t>
    </rPh>
    <rPh sb="9" eb="10">
      <t>ネン</t>
    </rPh>
    <rPh sb="11" eb="13">
      <t>ケイカ</t>
    </rPh>
    <rPh sb="66" eb="68">
      <t>タイヨウ</t>
    </rPh>
    <rPh sb="68" eb="70">
      <t>ネンスウ</t>
    </rPh>
    <rPh sb="72" eb="74">
      <t>タイサク</t>
    </rPh>
    <rPh sb="75" eb="76">
      <t>オコナ</t>
    </rPh>
    <phoneticPr fontId="4"/>
  </si>
  <si>
    <t>　萩市の林業集落排水事業は、平成13年に供用開始し事業は完了している。
　本施設は20戸未満の小規模であるため投資規模が小さいことや、自然流下のみでマンホールポンプなどの機械設備もなく維持管理経費が掛らないことから類似団体平均値と比較すると企業債残高対事業規模比率、経費回収率及び汚水処理原価においては健全となっている。
　施設利用率及び水洗化率については、山間部の人口散在地区であることから今後も高齢化や後継者不足等で大幅な増加は期待できない。</t>
    <rPh sb="162" eb="164">
      <t>シセツ</t>
    </rPh>
    <rPh sb="164" eb="167">
      <t>リヨウリツ</t>
    </rPh>
    <rPh sb="167" eb="168">
      <t>オヨ</t>
    </rPh>
    <rPh sb="169" eb="172">
      <t>スイセンカ</t>
    </rPh>
    <rPh sb="172" eb="173">
      <t>リツ</t>
    </rPh>
    <rPh sb="210" eb="212">
      <t>オオハバ</t>
    </rPh>
    <rPh sb="213" eb="215">
      <t>ゾウカ</t>
    </rPh>
    <phoneticPr fontId="4"/>
  </si>
  <si>
    <t>　地方公営企業法適用前年ということで打ち切り決算を行ったため、未払金の影響により経費回収率や汚水処理原価は改善したように見受けられるが、維持管理のみを行っている事業であるため、未払金を算入した場合は前年までの数値と大きな変化はないと推察される。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31" eb="33">
      <t>ミバライ</t>
    </rPh>
    <rPh sb="33" eb="34">
      <t>キン</t>
    </rPh>
    <rPh sb="35" eb="37">
      <t>エイキョウ</t>
    </rPh>
    <rPh sb="40" eb="42">
      <t>ケイヒ</t>
    </rPh>
    <rPh sb="42" eb="44">
      <t>カイシュウ</t>
    </rPh>
    <rPh sb="44" eb="45">
      <t>リツ</t>
    </rPh>
    <rPh sb="46" eb="48">
      <t>オスイ</t>
    </rPh>
    <rPh sb="48" eb="50">
      <t>ショリ</t>
    </rPh>
    <rPh sb="50" eb="52">
      <t>ゲンカ</t>
    </rPh>
    <rPh sb="53" eb="55">
      <t>カイゼン</t>
    </rPh>
    <rPh sb="60" eb="62">
      <t>ミウ</t>
    </rPh>
    <rPh sb="68" eb="72">
      <t>イジカンリ</t>
    </rPh>
    <rPh sb="75" eb="76">
      <t>オコナ</t>
    </rPh>
    <rPh sb="80" eb="82">
      <t>ジギョウ</t>
    </rPh>
    <rPh sb="88" eb="90">
      <t>ミバライ</t>
    </rPh>
    <rPh sb="90" eb="91">
      <t>キン</t>
    </rPh>
    <rPh sb="92" eb="94">
      <t>サンニュウ</t>
    </rPh>
    <rPh sb="96" eb="98">
      <t>バアイ</t>
    </rPh>
    <rPh sb="99" eb="101">
      <t>ゼンネン</t>
    </rPh>
    <rPh sb="104" eb="106">
      <t>スウチ</t>
    </rPh>
    <rPh sb="107" eb="108">
      <t>オオ</t>
    </rPh>
    <rPh sb="110" eb="112">
      <t>ヘンカ</t>
    </rPh>
    <rPh sb="116" eb="118">
      <t>スイサツ</t>
    </rPh>
    <rPh sb="124" eb="127">
      <t>ゼンタイテキ</t>
    </rPh>
    <rPh sb="128" eb="131">
      <t>ヘイキンチ</t>
    </rPh>
    <rPh sb="133" eb="134">
      <t>ヒク</t>
    </rPh>
    <rPh sb="135" eb="137">
      <t>ケイエイ</t>
    </rPh>
    <rPh sb="137" eb="138">
      <t>トウ</t>
    </rPh>
    <rPh sb="139" eb="141">
      <t>カイゼン</t>
    </rPh>
    <rPh sb="142" eb="143">
      <t>モト</t>
    </rPh>
    <rPh sb="170" eb="172">
      <t>ケイヒ</t>
    </rPh>
    <rPh sb="173" eb="175">
      <t>カイゼン</t>
    </rPh>
    <rPh sb="185" eb="187">
      <t>オオハバ</t>
    </rPh>
    <rPh sb="191" eb="193">
      <t>ミコ</t>
    </rPh>
    <rPh sb="208" eb="20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</si>
</sst>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6-47F2-A651-E85D3A0B912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c:ext xmlns:c16="http://schemas.microsoft.com/office/drawing/2014/chart" uri="{C3380CC4-5D6E-409C-BE32-E72D297353CC}">
              <c16:uniqueId val="{00000001-BC86-47F2-A651-E85D3A0B912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37.04</c:v>
                </c:pt>
                <c:pt idx="1">
                  <c:v>33.33</c:v>
                </c:pt>
                <c:pt idx="2">
                  <c:v>33.33</c:v>
                </c:pt>
                <c:pt idx="3">
                  <c:v>33.33</c:v>
                </c:pt>
                <c:pt idx="4">
                  <c:v>33.33</c:v>
                </c:pt>
              </c:numCache>
            </c:numRef>
          </c:val>
          <c:extLst>
            <c:ext xmlns:c16="http://schemas.microsoft.com/office/drawing/2014/chart" uri="{C3380CC4-5D6E-409C-BE32-E72D297353CC}">
              <c16:uniqueId val="{00000000-CA71-4446-8E93-31112D383D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40.53</c:v>
                </c:pt>
                <c:pt idx="4">
                  <c:v>40.67</c:v>
                </c:pt>
              </c:numCache>
            </c:numRef>
          </c:val>
          <c:smooth val="0"/>
          <c:extLst>
            <c:ext xmlns:c16="http://schemas.microsoft.com/office/drawing/2014/chart" uri="{C3380CC4-5D6E-409C-BE32-E72D297353CC}">
              <c16:uniqueId val="{00000001-CA71-4446-8E93-31112D383D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80</c:v>
                </c:pt>
                <c:pt idx="2">
                  <c:v>80</c:v>
                </c:pt>
                <c:pt idx="3">
                  <c:v>80</c:v>
                </c:pt>
                <c:pt idx="4">
                  <c:v>82.05</c:v>
                </c:pt>
              </c:numCache>
            </c:numRef>
          </c:val>
          <c:extLst>
            <c:ext xmlns:c16="http://schemas.microsoft.com/office/drawing/2014/chart" uri="{C3380CC4-5D6E-409C-BE32-E72D297353CC}">
              <c16:uniqueId val="{00000000-2C15-4B16-A36B-A6BA59CFB9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90.28</c:v>
                </c:pt>
                <c:pt idx="4">
                  <c:v>89.47</c:v>
                </c:pt>
              </c:numCache>
            </c:numRef>
          </c:val>
          <c:smooth val="0"/>
          <c:extLst>
            <c:ext xmlns:c16="http://schemas.microsoft.com/office/drawing/2014/chart" uri="{C3380CC4-5D6E-409C-BE32-E72D297353CC}">
              <c16:uniqueId val="{00000001-2C15-4B16-A36B-A6BA59CFB9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88.1</c:v>
                </c:pt>
                <c:pt idx="1">
                  <c:v>93.37</c:v>
                </c:pt>
                <c:pt idx="2">
                  <c:v>91.48</c:v>
                </c:pt>
                <c:pt idx="3">
                  <c:v>100</c:v>
                </c:pt>
                <c:pt idx="4">
                  <c:v>100</c:v>
                </c:pt>
              </c:numCache>
            </c:numRef>
          </c:val>
          <c:extLst>
            <c:ext xmlns:c16="http://schemas.microsoft.com/office/drawing/2014/chart" uri="{C3380CC4-5D6E-409C-BE32-E72D297353CC}">
              <c16:uniqueId val="{00000000-6DB1-4484-8D1D-1734377A75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1-4484-8D1D-1734377A75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F-48B9-991A-44A250CC4B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F-48B9-991A-44A250CC4B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2-437C-B619-3BF9960D0F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2-437C-B619-3BF9960D0F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2F-48CD-8F04-76F26654A1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F-48CD-8F04-76F26654A1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D-42A7-B44E-9252DF3BE4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D-42A7-B44E-9252DF3BE4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517.03</c:v>
                </c:pt>
                <c:pt idx="1">
                  <c:v>483.4</c:v>
                </c:pt>
                <c:pt idx="2">
                  <c:v>496.67</c:v>
                </c:pt>
                <c:pt idx="3" formatCode="#,##0.00;&quot;△&quot;#,##0.00">
                  <c:v>0</c:v>
                </c:pt>
                <c:pt idx="4" formatCode="#,##0.00;&quot;△&quot;#,##0.00">
                  <c:v>0</c:v>
                </c:pt>
              </c:numCache>
            </c:numRef>
          </c:val>
          <c:extLst>
            <c:ext xmlns:c16="http://schemas.microsoft.com/office/drawing/2014/chart" uri="{C3380CC4-5D6E-409C-BE32-E72D297353CC}">
              <c16:uniqueId val="{00000000-0B76-4352-94F5-65C600D80B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776.75</c:v>
                </c:pt>
                <c:pt idx="4">
                  <c:v>438.26</c:v>
                </c:pt>
              </c:numCache>
            </c:numRef>
          </c:val>
          <c:smooth val="0"/>
          <c:extLst>
            <c:ext xmlns:c16="http://schemas.microsoft.com/office/drawing/2014/chart" uri="{C3380CC4-5D6E-409C-BE32-E72D297353CC}">
              <c16:uniqueId val="{00000001-0B76-4352-94F5-65C600D80B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23.39</c:v>
                </c:pt>
                <c:pt idx="1">
                  <c:v>30.48</c:v>
                </c:pt>
                <c:pt idx="2">
                  <c:v>43.27</c:v>
                </c:pt>
                <c:pt idx="3">
                  <c:v>48.05</c:v>
                </c:pt>
                <c:pt idx="4">
                  <c:v>64.55</c:v>
                </c:pt>
              </c:numCache>
            </c:numRef>
          </c:val>
          <c:extLst>
            <c:ext xmlns:c16="http://schemas.microsoft.com/office/drawing/2014/chart" uri="{C3380CC4-5D6E-409C-BE32-E72D297353CC}">
              <c16:uniqueId val="{00000000-09B8-4890-A546-C69B3FED60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38.49</c:v>
                </c:pt>
                <c:pt idx="4">
                  <c:v>39.86</c:v>
                </c:pt>
              </c:numCache>
            </c:numRef>
          </c:val>
          <c:smooth val="0"/>
          <c:extLst>
            <c:ext xmlns:c16="http://schemas.microsoft.com/office/drawing/2014/chart" uri="{C3380CC4-5D6E-409C-BE32-E72D297353CC}">
              <c16:uniqueId val="{00000001-09B8-4890-A546-C69B3FED60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603.22</c:v>
                </c:pt>
                <c:pt idx="1">
                  <c:v>534.11</c:v>
                </c:pt>
                <c:pt idx="2">
                  <c:v>379.33</c:v>
                </c:pt>
                <c:pt idx="3">
                  <c:v>340.23</c:v>
                </c:pt>
                <c:pt idx="4">
                  <c:v>213.7</c:v>
                </c:pt>
              </c:numCache>
            </c:numRef>
          </c:val>
          <c:extLst>
            <c:ext xmlns:c16="http://schemas.microsoft.com/office/drawing/2014/chart" uri="{C3380CC4-5D6E-409C-BE32-E72D297353CC}">
              <c16:uniqueId val="{00000000-FA52-4DC2-8AA6-AC2ABA4B7E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479.21</c:v>
                </c:pt>
                <c:pt idx="4">
                  <c:v>451.49</c:v>
                </c:pt>
              </c:numCache>
            </c:numRef>
          </c:val>
          <c:smooth val="0"/>
          <c:extLst>
            <c:ext xmlns:c16="http://schemas.microsoft.com/office/drawing/2014/chart" uri="{C3380CC4-5D6E-409C-BE32-E72D297353CC}">
              <c16:uniqueId val="{00000001-FA52-4DC2-8AA6-AC2ABA4B7E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60">
        <f>データ!S6</f>
        <v>48722</v>
      </c>
      <c r="AM8" s="60"/>
      <c r="AN8" s="60"/>
      <c r="AO8" s="60"/>
      <c r="AP8" s="60"/>
      <c r="AQ8" s="60"/>
      <c r="AR8" s="60"/>
      <c r="AS8" s="60"/>
      <c r="AT8" s="59">
        <f>データ!T6</f>
        <v>698.31</v>
      </c>
      <c r="AU8" s="59"/>
      <c r="AV8" s="59"/>
      <c r="AW8" s="59"/>
      <c r="AX8" s="59"/>
      <c r="AY8" s="59"/>
      <c r="AZ8" s="59"/>
      <c r="BA8" s="59"/>
      <c r="BB8" s="59">
        <f>データ!U6</f>
        <v>69.77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0.08</v>
      </c>
      <c r="Q10" s="59"/>
      <c r="R10" s="59"/>
      <c r="S10" s="59"/>
      <c r="T10" s="59"/>
      <c r="U10" s="59"/>
      <c r="V10" s="59"/>
      <c r="W10" s="59">
        <f>データ!Q6</f>
        <v>100</v>
      </c>
      <c r="X10" s="59"/>
      <c r="Y10" s="59"/>
      <c r="Z10" s="59"/>
      <c r="AA10" s="59"/>
      <c r="AB10" s="59"/>
      <c r="AC10" s="59"/>
      <c r="AD10" s="60">
        <f>データ!R6</f>
        <v>2916</v>
      </c>
      <c r="AE10" s="60"/>
      <c r="AF10" s="60"/>
      <c r="AG10" s="60"/>
      <c r="AH10" s="60"/>
      <c r="AI10" s="60"/>
      <c r="AJ10" s="60"/>
      <c r="AK10" s="2"/>
      <c r="AL10" s="60">
        <f>データ!V6</f>
        <v>39</v>
      </c>
      <c r="AM10" s="60"/>
      <c r="AN10" s="60"/>
      <c r="AO10" s="60"/>
      <c r="AP10" s="60"/>
      <c r="AQ10" s="60"/>
      <c r="AR10" s="60"/>
      <c r="AS10" s="60"/>
      <c r="AT10" s="59">
        <f>データ!W6</f>
        <v>0.04</v>
      </c>
      <c r="AU10" s="59"/>
      <c r="AV10" s="59"/>
      <c r="AW10" s="59"/>
      <c r="AX10" s="59"/>
      <c r="AY10" s="59"/>
      <c r="AZ10" s="59"/>
      <c r="BA10" s="59"/>
      <c r="BB10" s="59">
        <f>データ!X6</f>
        <v>975</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【520.82】</v>
      </c>
      <c r="I86" s="25" t="str">
        <f>データ!CA6</f>
        <v>【38.78】</v>
      </c>
      <c r="J86" s="25" t="str">
        <f>データ!CL6</f>
        <v>【460.50】</v>
      </c>
      <c r="K86" s="25" t="str">
        <f>データ!CW6</f>
        <v>【38.88】</v>
      </c>
      <c r="L86" s="25" t="str">
        <f>データ!DH6</f>
        <v>【88.63】</v>
      </c>
      <c r="M86" s="25" t="s">
        <v>55</v>
      </c>
      <c r="N86" s="25" t="s">
        <v>55</v>
      </c>
      <c r="O86" s="25" t="str">
        <f>データ!EO6</f>
        <v>【0.00】</v>
      </c>
    </row>
  </sheetData>
  <sheetProtection algorithmName="SHA-512" hashValue="lUUQDtg+jDKzVV91pWolrPRNswCAbiTZ3juk64eIIWbaDuwsbU8h4fX9B+Kjgcswz7qIGZMo8VbIrLkvu77s4g==" saltValue="zMJ+ufnL3NMmM+BrWO5q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352047</v>
      </c>
      <c r="D6" s="32">
        <f t="shared" si="3"/>
        <v>47</v>
      </c>
      <c r="E6" s="32">
        <f t="shared" si="3"/>
        <v>17</v>
      </c>
      <c r="F6" s="32">
        <f t="shared" si="3"/>
        <v>7</v>
      </c>
      <c r="G6" s="32">
        <f t="shared" si="3"/>
        <v>0</v>
      </c>
      <c r="H6" s="32" t="str">
        <f t="shared" si="3"/>
        <v>山口県　萩市</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0.08</v>
      </c>
      <c r="Q6" s="33">
        <f t="shared" si="3"/>
        <v>100</v>
      </c>
      <c r="R6" s="33">
        <f t="shared" si="3"/>
        <v>2916</v>
      </c>
      <c r="S6" s="33">
        <f t="shared" si="3"/>
        <v>48722</v>
      </c>
      <c r="T6" s="33">
        <f t="shared" si="3"/>
        <v>698.31</v>
      </c>
      <c r="U6" s="33">
        <f t="shared" si="3"/>
        <v>69.77</v>
      </c>
      <c r="V6" s="33">
        <f t="shared" si="3"/>
        <v>39</v>
      </c>
      <c r="W6" s="33">
        <f t="shared" si="3"/>
        <v>0.04</v>
      </c>
      <c r="X6" s="33">
        <f t="shared" si="3"/>
        <v>975</v>
      </c>
      <c r="Y6" s="34">
        <f>IF(Y7="",NA(),Y7)</f>
        <v>88.1</v>
      </c>
      <c r="Z6" s="34">
        <f t="shared" ref="Z6:AH6" si="4">IF(Z7="",NA(),Z7)</f>
        <v>93.37</v>
      </c>
      <c r="AA6" s="34">
        <f t="shared" si="4"/>
        <v>91.48</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517.03</v>
      </c>
      <c r="BG6" s="34">
        <f t="shared" ref="BG6:BO6" si="7">IF(BG7="",NA(),BG7)</f>
        <v>483.4</v>
      </c>
      <c r="BH6" s="34">
        <f t="shared" si="7"/>
        <v>496.67</v>
      </c>
      <c r="BI6" s="33">
        <f t="shared" si="7"/>
        <v>0</v>
      </c>
      <c r="BJ6" s="33">
        <f t="shared" si="7"/>
        <v>0</v>
      </c>
      <c r="BK6" s="34">
        <f t="shared" si="7"/>
        <v>1364.98</v>
      </c>
      <c r="BL6" s="34">
        <f t="shared" si="7"/>
        <v>1105.04</v>
      </c>
      <c r="BM6" s="34">
        <f t="shared" si="7"/>
        <v>1403.1</v>
      </c>
      <c r="BN6" s="34">
        <f t="shared" si="7"/>
        <v>776.75</v>
      </c>
      <c r="BO6" s="34">
        <f t="shared" si="7"/>
        <v>438.26</v>
      </c>
      <c r="BP6" s="33" t="str">
        <f>IF(BP7="","",IF(BP7="-","【-】","【"&amp;SUBSTITUTE(TEXT(BP7,"#,##0.00"),"-","△")&amp;"】"))</f>
        <v>【520.82】</v>
      </c>
      <c r="BQ6" s="34">
        <f>IF(BQ7="",NA(),BQ7)</f>
        <v>23.39</v>
      </c>
      <c r="BR6" s="34">
        <f t="shared" ref="BR6:BZ6" si="8">IF(BR7="",NA(),BR7)</f>
        <v>30.48</v>
      </c>
      <c r="BS6" s="34">
        <f t="shared" si="8"/>
        <v>43.27</v>
      </c>
      <c r="BT6" s="34">
        <f t="shared" si="8"/>
        <v>48.05</v>
      </c>
      <c r="BU6" s="34">
        <f t="shared" si="8"/>
        <v>64.55</v>
      </c>
      <c r="BV6" s="34">
        <f t="shared" si="8"/>
        <v>24.22</v>
      </c>
      <c r="BW6" s="34">
        <f t="shared" si="8"/>
        <v>16.18</v>
      </c>
      <c r="BX6" s="34">
        <f t="shared" si="8"/>
        <v>17.22</v>
      </c>
      <c r="BY6" s="34">
        <f t="shared" si="8"/>
        <v>38.49</v>
      </c>
      <c r="BZ6" s="34">
        <f t="shared" si="8"/>
        <v>39.86</v>
      </c>
      <c r="CA6" s="33" t="str">
        <f>IF(CA7="","",IF(CA7="-","【-】","【"&amp;SUBSTITUTE(TEXT(CA7,"#,##0.00"),"-","△")&amp;"】"))</f>
        <v>【38.78】</v>
      </c>
      <c r="CB6" s="34">
        <f>IF(CB7="",NA(),CB7)</f>
        <v>603.22</v>
      </c>
      <c r="CC6" s="34">
        <f t="shared" ref="CC6:CK6" si="9">IF(CC7="",NA(),CC7)</f>
        <v>534.11</v>
      </c>
      <c r="CD6" s="34">
        <f t="shared" si="9"/>
        <v>379.33</v>
      </c>
      <c r="CE6" s="34">
        <f t="shared" si="9"/>
        <v>340.23</v>
      </c>
      <c r="CF6" s="34">
        <f t="shared" si="9"/>
        <v>213.7</v>
      </c>
      <c r="CG6" s="34">
        <f t="shared" si="9"/>
        <v>634.67999999999995</v>
      </c>
      <c r="CH6" s="34">
        <f t="shared" si="9"/>
        <v>1021.89</v>
      </c>
      <c r="CI6" s="34">
        <f t="shared" si="9"/>
        <v>1000.83</v>
      </c>
      <c r="CJ6" s="34">
        <f t="shared" si="9"/>
        <v>479.21</v>
      </c>
      <c r="CK6" s="34">
        <f t="shared" si="9"/>
        <v>451.49</v>
      </c>
      <c r="CL6" s="33" t="str">
        <f>IF(CL7="","",IF(CL7="-","【-】","【"&amp;SUBSTITUTE(TEXT(CL7,"#,##0.00"),"-","△")&amp;"】"))</f>
        <v>【460.50】</v>
      </c>
      <c r="CM6" s="34">
        <f>IF(CM7="",NA(),CM7)</f>
        <v>37.04</v>
      </c>
      <c r="CN6" s="34">
        <f t="shared" ref="CN6:CV6" si="10">IF(CN7="",NA(),CN7)</f>
        <v>33.33</v>
      </c>
      <c r="CO6" s="34">
        <f t="shared" si="10"/>
        <v>33.33</v>
      </c>
      <c r="CP6" s="34">
        <f t="shared" si="10"/>
        <v>33.33</v>
      </c>
      <c r="CQ6" s="34">
        <f t="shared" si="10"/>
        <v>33.33</v>
      </c>
      <c r="CR6" s="34">
        <f t="shared" si="10"/>
        <v>43.91</v>
      </c>
      <c r="CS6" s="34">
        <f t="shared" si="10"/>
        <v>37.270000000000003</v>
      </c>
      <c r="CT6" s="34">
        <f t="shared" si="10"/>
        <v>37.14</v>
      </c>
      <c r="CU6" s="34">
        <f t="shared" si="10"/>
        <v>40.53</v>
      </c>
      <c r="CV6" s="34">
        <f t="shared" si="10"/>
        <v>40.67</v>
      </c>
      <c r="CW6" s="33" t="str">
        <f>IF(CW7="","",IF(CW7="-","【-】","【"&amp;SUBSTITUTE(TEXT(CW7,"#,##0.00"),"-","△")&amp;"】"))</f>
        <v>【38.88】</v>
      </c>
      <c r="CX6" s="34">
        <f>IF(CX7="",NA(),CX7)</f>
        <v>80</v>
      </c>
      <c r="CY6" s="34">
        <f t="shared" ref="CY6:DG6" si="11">IF(CY7="",NA(),CY7)</f>
        <v>80</v>
      </c>
      <c r="CZ6" s="34">
        <f t="shared" si="11"/>
        <v>80</v>
      </c>
      <c r="DA6" s="34">
        <f t="shared" si="11"/>
        <v>80</v>
      </c>
      <c r="DB6" s="34">
        <f t="shared" si="11"/>
        <v>82.05</v>
      </c>
      <c r="DC6" s="34">
        <f t="shared" si="11"/>
        <v>86.66</v>
      </c>
      <c r="DD6" s="34">
        <f t="shared" si="11"/>
        <v>85.78</v>
      </c>
      <c r="DE6" s="34">
        <f t="shared" si="11"/>
        <v>83.79</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352047</v>
      </c>
      <c r="D7" s="36">
        <v>47</v>
      </c>
      <c r="E7" s="36">
        <v>17</v>
      </c>
      <c r="F7" s="36">
        <v>7</v>
      </c>
      <c r="G7" s="36">
        <v>0</v>
      </c>
      <c r="H7" s="36" t="s">
        <v>109</v>
      </c>
      <c r="I7" s="36" t="s">
        <v>110</v>
      </c>
      <c r="J7" s="36" t="s">
        <v>111</v>
      </c>
      <c r="K7" s="36" t="s">
        <v>112</v>
      </c>
      <c r="L7" s="36" t="s">
        <v>113</v>
      </c>
      <c r="M7" s="36" t="s">
        <v>114</v>
      </c>
      <c r="N7" s="37" t="s">
        <v>115</v>
      </c>
      <c r="O7" s="37" t="s">
        <v>116</v>
      </c>
      <c r="P7" s="37">
        <v>0.08</v>
      </c>
      <c r="Q7" s="37">
        <v>100</v>
      </c>
      <c r="R7" s="37">
        <v>2916</v>
      </c>
      <c r="S7" s="37">
        <v>48722</v>
      </c>
      <c r="T7" s="37">
        <v>698.31</v>
      </c>
      <c r="U7" s="37">
        <v>69.77</v>
      </c>
      <c r="V7" s="37">
        <v>39</v>
      </c>
      <c r="W7" s="37">
        <v>0.04</v>
      </c>
      <c r="X7" s="37">
        <v>975</v>
      </c>
      <c r="Y7" s="37">
        <v>88.1</v>
      </c>
      <c r="Z7" s="37">
        <v>93.37</v>
      </c>
      <c r="AA7" s="37">
        <v>91.48</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517.03</v>
      </c>
      <c r="BG7" s="37">
        <v>483.4</v>
      </c>
      <c r="BH7" s="37">
        <v>496.67</v>
      </c>
      <c r="BI7" s="37">
        <v>0</v>
      </c>
      <c r="BJ7" s="37">
        <v>0</v>
      </c>
      <c r="BK7" s="37">
        <v>1364.98</v>
      </c>
      <c r="BL7" s="37">
        <v>1105.04</v>
      </c>
      <c r="BM7" s="37">
        <v>1403.1</v>
      </c>
      <c r="BN7" s="37">
        <v>776.75</v>
      </c>
      <c r="BO7" s="37">
        <v>438.26</v>
      </c>
      <c r="BP7" s="37">
        <v>520.82000000000005</v>
      </c>
      <c r="BQ7" s="37">
        <v>23.39</v>
      </c>
      <c r="BR7" s="37">
        <v>30.48</v>
      </c>
      <c r="BS7" s="37">
        <v>43.27</v>
      </c>
      <c r="BT7" s="37">
        <v>48.05</v>
      </c>
      <c r="BU7" s="37">
        <v>64.55</v>
      </c>
      <c r="BV7" s="37">
        <v>24.22</v>
      </c>
      <c r="BW7" s="37">
        <v>16.18</v>
      </c>
      <c r="BX7" s="37">
        <v>17.22</v>
      </c>
      <c r="BY7" s="37">
        <v>38.49</v>
      </c>
      <c r="BZ7" s="37">
        <v>39.86</v>
      </c>
      <c r="CA7" s="37">
        <v>38.78</v>
      </c>
      <c r="CB7" s="37">
        <v>603.22</v>
      </c>
      <c r="CC7" s="37">
        <v>534.11</v>
      </c>
      <c r="CD7" s="37">
        <v>379.33</v>
      </c>
      <c r="CE7" s="37">
        <v>340.23</v>
      </c>
      <c r="CF7" s="37">
        <v>213.7</v>
      </c>
      <c r="CG7" s="37">
        <v>634.67999999999995</v>
      </c>
      <c r="CH7" s="37">
        <v>1021.89</v>
      </c>
      <c r="CI7" s="37">
        <v>1000.83</v>
      </c>
      <c r="CJ7" s="37">
        <v>479.21</v>
      </c>
      <c r="CK7" s="37">
        <v>451.49</v>
      </c>
      <c r="CL7" s="37">
        <v>460.5</v>
      </c>
      <c r="CM7" s="37">
        <v>37.04</v>
      </c>
      <c r="CN7" s="37">
        <v>33.33</v>
      </c>
      <c r="CO7" s="37">
        <v>33.33</v>
      </c>
      <c r="CP7" s="37">
        <v>33.33</v>
      </c>
      <c r="CQ7" s="37">
        <v>33.33</v>
      </c>
      <c r="CR7" s="37">
        <v>43.91</v>
      </c>
      <c r="CS7" s="37">
        <v>37.270000000000003</v>
      </c>
      <c r="CT7" s="37">
        <v>37.14</v>
      </c>
      <c r="CU7" s="37">
        <v>40.53</v>
      </c>
      <c r="CV7" s="37">
        <v>40.67</v>
      </c>
      <c r="CW7" s="37">
        <v>38.880000000000003</v>
      </c>
      <c r="CX7" s="37">
        <v>80</v>
      </c>
      <c r="CY7" s="37">
        <v>80</v>
      </c>
      <c r="CZ7" s="37">
        <v>80</v>
      </c>
      <c r="DA7" s="37">
        <v>80</v>
      </c>
      <c r="DB7" s="37">
        <v>82.05</v>
      </c>
      <c r="DC7" s="37">
        <v>86.66</v>
      </c>
      <c r="DD7" s="37">
        <v>85.78</v>
      </c>
      <c r="DE7" s="37">
        <v>83.79</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2019-02-07T01:51:31Z</cp:lastPrinted>
  <dcterms:created xsi:type="dcterms:W3CDTF">2018-12-03T09:35:31Z</dcterms:created>
  <dcterms:modified xsi:type="dcterms:W3CDTF">2019-03-03T23:42:08Z</dcterms:modified>
  <cp:category/>
</cp:coreProperties>
</file>