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HG026084\ドキュメント\R02.02.04期限：経営比較分析表（県市町課）\"/>
    </mc:Choice>
  </mc:AlternateContent>
  <xr:revisionPtr revIDLastSave="0" documentId="13_ncr:1_{734CCE1F-904D-435B-AD2C-1DA1F0D4BEE5}" xr6:coauthVersionLast="41" xr6:coauthVersionMax="41" xr10:uidLastSave="{00000000-0000-0000-0000-000000000000}"/>
  <workbookProtection workbookAlgorithmName="SHA-512" workbookHashValue="0sNjCMjyugAZK4aBIcWo3Xi+SF/zisHp9osfrg85Tmd9K7U06xnbv/FC36g2c8oaN/Qmmc2y63xqY2YzEmqpQw==" workbookSaltValue="6l3MVPDkGKkX0a+ESlHK3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F85" i="4"/>
  <c r="E85" i="4"/>
  <c r="AT10" i="4"/>
  <c r="AL10" i="4"/>
  <c r="AD10" i="4"/>
  <c r="W10" i="4"/>
  <c r="I10" i="4"/>
  <c r="BB8" i="4"/>
  <c r="AL8" i="4"/>
  <c r="AD8" i="4"/>
  <c r="P8" i="4"/>
  <c r="B8" i="4"/>
  <c r="D10" i="5" l="1"/>
  <c r="C10" i="5"/>
  <c r="E10" i="5"/>
  <c r="B10" i="5"/>
</calcChain>
</file>

<file path=xl/sharedStrings.xml><?xml version="1.0" encoding="utf-8"?>
<sst xmlns="http://schemas.openxmlformats.org/spreadsheetml/2006/main" count="317" uniqueCount="111">
  <si>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</si>
  <si>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</si>
  <si>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</si>
  <si>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</si>
  <si>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</si>
  <si>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</si>
  <si>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</si>
  <si>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</si>
  <si>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</si>
  <si>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</si>
  <si>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</si>
  <si>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</si>
  <si>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</si>
  <si>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</si>
  <si>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</si>
  <si>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</si>
  <si>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</si>
  <si>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</si>
  <si>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</si>
  <si>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</si>
  <si>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</si>
  <si>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</si>
  <si>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</si>
  <si>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</si>
  <si>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</si>
  <si>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</si>
  <si>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</si>
  <si>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</si>
  <si>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</si>
  <si>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</si>
  <si>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</si>
  <si>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</si>
  <si>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</si>
  <si>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</si>
  <si>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</si>
  <si>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</si>
  <si>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</si>
  <si>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</si>
  <si>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</si>
  <si>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</si>
  <si>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</si>
  <si>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</si>
  <si>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</si>
  <si>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</si>
  <si>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</si>
  <si>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</si>
  <si>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</si>
  <si>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</si>
  <si>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</si>
  <si>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</si>
  <si>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</si>
  <si>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</si>
  <si>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</si>
  <si>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</si>
  <si>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</si>
  <si>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</si>
  <si>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</si>
  <si>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</si>
  <si>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</si>
  <si>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</si>
  <si>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</si>
  <si>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</si>
  <si>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</si>
  <si>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</si>
  <si>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</si>
  <si>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</si>
  <si>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</si>
  <si>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</si>
  <si>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</si>
  <si>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</si>
  <si>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</si>
  <si>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</si>
  <si>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</si>
  <si>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</si>
  <si>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</si>
  <si>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</si>
  <si>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</si>
  <si>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</si>
  <si>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</si>
  <si>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</si>
  <si>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</si>
  <si>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</si>
  <si>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</si>
  <si>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</si>
  <si>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</si>
  <si>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</si>
  <si>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</si>
  <si>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</si>
  <si>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</si>
  <si>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</si>
  <si>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</si>
  <si>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</si>
  <si>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</si>
  <si>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</si>
  <si>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</si>
  <si>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</si>
  <si>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</si>
  <si>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</si>
  <si>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</si>
  <si>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</si>
  <si>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</si>
  <si>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</si>
  <si>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</si>
  <si>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</si>
  <si>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</si>
  <si>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</si>
  <si>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</si>
  <si>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</si>
  <si>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平成13年から順次供用開始を行っていることから10年を経過したものもあるが、ブロア等の機械器具等の修繕などその都度対応しており、老朽化対策は行っていない。</t>
    <phoneticPr fontId="4"/>
  </si>
  <si>
    <t>　経費回収率及び流動比率が100％に達していないことから、より慎重な財政運営が必要となっているが、事業の性質、地域の特性などを考慮するとコスト縮減や使用料改定などでは大幅な改善は見込めない。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1" eb="33">
      <t>シンチョウ</t>
    </rPh>
    <rPh sb="34" eb="36">
      <t>ザイセイ</t>
    </rPh>
    <rPh sb="36" eb="38">
      <t>ウンエイ</t>
    </rPh>
    <rPh sb="39" eb="41">
      <t>ヒツヨウ</t>
    </rPh>
    <rPh sb="71" eb="73">
      <t>シュクゲン</t>
    </rPh>
    <phoneticPr fontId="4"/>
  </si>
  <si>
    <t>　萩市の個別排水事業は平成13年に事業着手し順次供用開始を行い整備は完了している。
　平成30年度から地方公営企業法を適用したため、これ以前の数値は無い。
　経常収支比率は収支不足を一般会計から繰り入れを行っているが、特別損益が生じたことから100％を上回っている。
　企業債残高対事業規模比率は平均値並である。
　経費回収率は平均値を下回り、汚水処理原価は平均値を上回っている。
　施設利用率は浄化槽の処理能力（人槽）は延べ床面積で決定されているため、処理区域内の平均世帯人員が2名程度と少ないことから乖離が生じている。
　水洗化率は類似団体平均値を上回っているが、処理区域が中山間地域であることから高齢化及び後継者不足等の理由により伸び悩んでいる。
　</t>
    <rPh sb="126" eb="127">
      <t>ウワ</t>
    </rPh>
    <rPh sb="151" eb="152">
      <t>ナミ</t>
    </rPh>
    <rPh sb="158" eb="160">
      <t>ケイヒ</t>
    </rPh>
    <rPh sb="160" eb="162">
      <t>カイシュウ</t>
    </rPh>
    <rPh sb="162" eb="163">
      <t>リツ</t>
    </rPh>
    <rPh sb="164" eb="167">
      <t>ヘイキンチ</t>
    </rPh>
    <rPh sb="168" eb="170">
      <t>シタマワ</t>
    </rPh>
    <rPh sb="172" eb="174">
      <t>オスイ</t>
    </rPh>
    <rPh sb="174" eb="176">
      <t>ショリ</t>
    </rPh>
    <rPh sb="176" eb="178">
      <t>ゲンカ</t>
    </rPh>
    <rPh sb="179" eb="182">
      <t>ヘイキンチ</t>
    </rPh>
    <rPh sb="183" eb="18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</si>
</sst>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1A-4596-8408-93FF211A8D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1A-4596-8408-93FF211A8D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100.56</c:v>
                </c:pt>
              </c:numCache>
            </c:numRef>
          </c:val>
          <c:extLst>
            <c:ext xmlns:c16="http://schemas.microsoft.com/office/drawing/2014/chart" uri="{C3380CC4-5D6E-409C-BE32-E72D297353CC}">
              <c16:uniqueId val="{00000000-86A5-45F3-83A4-6CF41F6B07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86.84</c:v>
                </c:pt>
              </c:numCache>
            </c:numRef>
          </c:val>
          <c:smooth val="0"/>
          <c:extLst>
            <c:ext xmlns:c16="http://schemas.microsoft.com/office/drawing/2014/chart" uri="{C3380CC4-5D6E-409C-BE32-E72D297353CC}">
              <c16:uniqueId val="{00000001-86A5-45F3-83A4-6CF41F6B07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58.29</c:v>
                </c:pt>
              </c:numCache>
            </c:numRef>
          </c:val>
          <c:extLst>
            <c:ext xmlns:c16="http://schemas.microsoft.com/office/drawing/2014/chart" uri="{C3380CC4-5D6E-409C-BE32-E72D297353CC}">
              <c16:uniqueId val="{00000000-D20B-43C1-A6F2-A74A35A1C7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44.22</c:v>
                </c:pt>
              </c:numCache>
            </c:numRef>
          </c:val>
          <c:smooth val="0"/>
          <c:extLst>
            <c:ext xmlns:c16="http://schemas.microsoft.com/office/drawing/2014/chart" uri="{C3380CC4-5D6E-409C-BE32-E72D297353CC}">
              <c16:uniqueId val="{00000001-D20B-43C1-A6F2-A74A35A1C7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6D-4FAA-ADC2-C839E3769B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6D-4FAA-ADC2-C839E3769B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BD2-4115-BD9A-6125AEB587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254.32</c:v>
                </c:pt>
              </c:numCache>
            </c:numRef>
          </c:val>
          <c:smooth val="0"/>
          <c:extLst>
            <c:ext xmlns:c16="http://schemas.microsoft.com/office/drawing/2014/chart" uri="{C3380CC4-5D6E-409C-BE32-E72D297353CC}">
              <c16:uniqueId val="{00000001-7BD2-4115-BD9A-6125AEB587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88.9</c:v>
                </c:pt>
              </c:numCache>
            </c:numRef>
          </c:val>
          <c:extLst>
            <c:ext xmlns:c16="http://schemas.microsoft.com/office/drawing/2014/chart" uri="{C3380CC4-5D6E-409C-BE32-E72D297353CC}">
              <c16:uniqueId val="{00000000-B21D-4CB3-8067-7183A1B97C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277.89</c:v>
                </c:pt>
              </c:numCache>
            </c:numRef>
          </c:val>
          <c:smooth val="0"/>
          <c:extLst>
            <c:ext xmlns:c16="http://schemas.microsoft.com/office/drawing/2014/chart" uri="{C3380CC4-5D6E-409C-BE32-E72D297353CC}">
              <c16:uniqueId val="{00000001-B21D-4CB3-8067-7183A1B97C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866.17</c:v>
                </c:pt>
              </c:numCache>
            </c:numRef>
          </c:val>
          <c:extLst>
            <c:ext xmlns:c16="http://schemas.microsoft.com/office/drawing/2014/chart" uri="{C3380CC4-5D6E-409C-BE32-E72D297353CC}">
              <c16:uniqueId val="{00000000-E235-492B-BFF7-E314B0ED04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855.65</c:v>
                </c:pt>
              </c:numCache>
            </c:numRef>
          </c:val>
          <c:smooth val="0"/>
          <c:extLst>
            <c:ext xmlns:c16="http://schemas.microsoft.com/office/drawing/2014/chart" uri="{C3380CC4-5D6E-409C-BE32-E72D297353CC}">
              <c16:uniqueId val="{00000001-E235-492B-BFF7-E314B0ED04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35.869999999999997</c:v>
                </c:pt>
              </c:numCache>
            </c:numRef>
          </c:val>
          <c:extLst>
            <c:ext xmlns:c16="http://schemas.microsoft.com/office/drawing/2014/chart" uri="{C3380CC4-5D6E-409C-BE32-E72D297353CC}">
              <c16:uniqueId val="{00000000-338E-42A1-8CB2-34D1D06D09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52.23</c:v>
                </c:pt>
              </c:numCache>
            </c:numRef>
          </c:val>
          <c:smooth val="0"/>
          <c:extLst>
            <c:ext xmlns:c16="http://schemas.microsoft.com/office/drawing/2014/chart" uri="{C3380CC4-5D6E-409C-BE32-E72D297353CC}">
              <c16:uniqueId val="{00000001-338E-42A1-8CB2-34D1D06D09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446.17</c:v>
                </c:pt>
              </c:numCache>
            </c:numRef>
          </c:val>
          <c:extLst>
            <c:ext xmlns:c16="http://schemas.microsoft.com/office/drawing/2014/chart" uri="{C3380CC4-5D6E-409C-BE32-E72D297353CC}">
              <c16:uniqueId val="{00000000-FB3B-41C2-A248-08B29DC697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294.05</c:v>
                </c:pt>
              </c:numCache>
            </c:numRef>
          </c:val>
          <c:smooth val="0"/>
          <c:extLst>
            <c:ext xmlns:c16="http://schemas.microsoft.com/office/drawing/2014/chart" uri="{C3380CC4-5D6E-409C-BE32-E72D297353CC}">
              <c16:uniqueId val="{00000001-FB3B-41C2-A248-08B29DC697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33.33</c:v>
                </c:pt>
              </c:numCache>
            </c:numRef>
          </c:val>
          <c:extLst>
            <c:ext xmlns:c16="http://schemas.microsoft.com/office/drawing/2014/chart" uri="{C3380CC4-5D6E-409C-BE32-E72D297353CC}">
              <c16:uniqueId val="{00000000-5A03-4058-9EF5-1A889C015B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50.56</c:v>
                </c:pt>
              </c:numCache>
            </c:numRef>
          </c:val>
          <c:smooth val="0"/>
          <c:extLst>
            <c:ext xmlns:c16="http://schemas.microsoft.com/office/drawing/2014/chart" uri="{C3380CC4-5D6E-409C-BE32-E72D297353CC}">
              <c16:uniqueId val="{00000001-5A03-4058-9EF5-1A889C015B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90.75</c:v>
                </c:pt>
              </c:numCache>
            </c:numRef>
          </c:val>
          <c:extLst>
            <c:ext xmlns:c16="http://schemas.microsoft.com/office/drawing/2014/chart" uri="{C3380CC4-5D6E-409C-BE32-E72D297353CC}">
              <c16:uniqueId val="{00000000-7372-4743-9594-68DFE80E40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83.85</c:v>
                </c:pt>
              </c:numCache>
            </c:numRef>
          </c:val>
          <c:smooth val="0"/>
          <c:extLst>
            <c:ext xmlns:c16="http://schemas.microsoft.com/office/drawing/2014/chart" uri="{C3380CC4-5D6E-409C-BE32-E72D297353CC}">
              <c16:uniqueId val="{00000001-7372-4743-9594-68DFE80E40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47625</v>
      </c>
      <c r="AM8" s="50"/>
      <c r="AN8" s="50"/>
      <c r="AO8" s="50"/>
      <c r="AP8" s="50"/>
      <c r="AQ8" s="50"/>
      <c r="AR8" s="50"/>
      <c r="AS8" s="50"/>
      <c r="AT8" s="45">
        <f>データ!T6</f>
        <v>698.31</v>
      </c>
      <c r="AU8" s="45"/>
      <c r="AV8" s="45"/>
      <c r="AW8" s="45"/>
      <c r="AX8" s="45"/>
      <c r="AY8" s="45"/>
      <c r="AZ8" s="45"/>
      <c r="BA8" s="45"/>
      <c r="BB8" s="45">
        <f>データ!U6</f>
        <v>68.2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29.77</v>
      </c>
      <c r="J10" s="45"/>
      <c r="K10" s="45"/>
      <c r="L10" s="45"/>
      <c r="M10" s="45"/>
      <c r="N10" s="45"/>
      <c r="O10" s="45"/>
      <c r="P10" s="45">
        <f>データ!P6</f>
        <v>0.37</v>
      </c>
      <c r="Q10" s="45"/>
      <c r="R10" s="45"/>
      <c r="S10" s="45"/>
      <c r="T10" s="45"/>
      <c r="U10" s="45"/>
      <c r="V10" s="45"/>
      <c r="W10" s="45">
        <f>データ!Q6</f>
        <v>100</v>
      </c>
      <c r="X10" s="45"/>
      <c r="Y10" s="45"/>
      <c r="Z10" s="45"/>
      <c r="AA10" s="45"/>
      <c r="AB10" s="45"/>
      <c r="AC10" s="45"/>
      <c r="AD10" s="50">
        <f>データ!R6</f>
        <v>2916</v>
      </c>
      <c r="AE10" s="50"/>
      <c r="AF10" s="50"/>
      <c r="AG10" s="50"/>
      <c r="AH10" s="50"/>
      <c r="AI10" s="50"/>
      <c r="AJ10" s="50"/>
      <c r="AK10" s="2"/>
      <c r="AL10" s="50">
        <f>データ!V6</f>
        <v>173</v>
      </c>
      <c r="AM10" s="50"/>
      <c r="AN10" s="50"/>
      <c r="AO10" s="50"/>
      <c r="AP10" s="50"/>
      <c r="AQ10" s="50"/>
      <c r="AR10" s="50"/>
      <c r="AS10" s="50"/>
      <c r="AT10" s="45">
        <f>データ!W6</f>
        <v>0.18</v>
      </c>
      <c r="AU10" s="45"/>
      <c r="AV10" s="45"/>
      <c r="AW10" s="45"/>
      <c r="AX10" s="45"/>
      <c r="AY10" s="45"/>
      <c r="AZ10" s="45"/>
      <c r="BA10" s="45"/>
      <c r="BB10" s="45">
        <f>データ!X6</f>
        <v>961.11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IONpY6WRyTvWQf9PzuAEwQgQo8o2uFB1Yx3w8G/exGYRy2Utr1rBa/bxfCd0zsPBLvg22Ix8spPCAvK6oWAZcA==" saltValue="MK6Fnxa0uq1xkG8tZPu+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18</v>
      </c>
      <c r="F6" s="33">
        <f t="shared" si="3"/>
        <v>1</v>
      </c>
      <c r="G6" s="33">
        <f t="shared" si="3"/>
        <v>0</v>
      </c>
      <c r="H6" s="33" t="str">
        <f t="shared" si="3"/>
        <v>山口県　萩市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29.77</v>
      </c>
      <c r="P6" s="34">
        <f t="shared" si="3"/>
        <v>0.37</v>
      </c>
      <c r="Q6" s="34">
        <f t="shared" si="3"/>
        <v>100</v>
      </c>
      <c r="R6" s="34">
        <f t="shared" si="3"/>
        <v>2916</v>
      </c>
      <c r="S6" s="34">
        <f t="shared" si="3"/>
        <v>47625</v>
      </c>
      <c r="T6" s="34">
        <f t="shared" si="3"/>
        <v>698.31</v>
      </c>
      <c r="U6" s="34">
        <f t="shared" si="3"/>
        <v>68.2</v>
      </c>
      <c r="V6" s="34">
        <f t="shared" si="3"/>
        <v>173</v>
      </c>
      <c r="W6" s="34">
        <f t="shared" si="3"/>
        <v>0.18</v>
      </c>
      <c r="X6" s="34">
        <f t="shared" si="3"/>
        <v>961.11</v>
      </c>
      <c r="Y6" s="35" t="str">
        <f>IF(Y7="",NA(),Y7)</f>
        <v>-</v>
      </c>
      <c r="Z6" s="35" t="str">
        <f t="shared" ref="Z6:AH6" si="4">IF(Z7="",NA(),Z7)</f>
        <v>-</v>
      </c>
      <c r="AA6" s="35" t="str">
        <f t="shared" si="4"/>
        <v>-</v>
      </c>
      <c r="AB6" s="35" t="str">
        <f t="shared" si="4"/>
        <v>-</v>
      </c>
      <c r="AC6" s="35">
        <f t="shared" si="4"/>
        <v>100.56</v>
      </c>
      <c r="AD6" s="35" t="str">
        <f t="shared" si="4"/>
        <v>-</v>
      </c>
      <c r="AE6" s="35" t="str">
        <f t="shared" si="4"/>
        <v>-</v>
      </c>
      <c r="AF6" s="35" t="str">
        <f t="shared" si="4"/>
        <v>-</v>
      </c>
      <c r="AG6" s="35" t="str">
        <f t="shared" si="4"/>
        <v>-</v>
      </c>
      <c r="AH6" s="35">
        <f t="shared" si="4"/>
        <v>86.84</v>
      </c>
      <c r="AI6" s="34" t="str">
        <f>IF(AI7="","",IF(AI7="-","【-】","【"&amp;SUBSTITUTE(TEXT(AI7,"#,##0.00"),"-","△")&amp;"】"))</f>
        <v>【91.71】</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254.32</v>
      </c>
      <c r="AT6" s="34" t="str">
        <f>IF(AT7="","",IF(AT7="-","【-】","【"&amp;SUBSTITUTE(TEXT(AT7,"#,##0.00"),"-","△")&amp;"】"))</f>
        <v>【180.68】</v>
      </c>
      <c r="AU6" s="35" t="str">
        <f>IF(AU7="",NA(),AU7)</f>
        <v>-</v>
      </c>
      <c r="AV6" s="35" t="str">
        <f t="shared" ref="AV6:BD6" si="6">IF(AV7="",NA(),AV7)</f>
        <v>-</v>
      </c>
      <c r="AW6" s="35" t="str">
        <f t="shared" si="6"/>
        <v>-</v>
      </c>
      <c r="AX6" s="35" t="str">
        <f t="shared" si="6"/>
        <v>-</v>
      </c>
      <c r="AY6" s="35">
        <f t="shared" si="6"/>
        <v>88.9</v>
      </c>
      <c r="AZ6" s="35" t="str">
        <f t="shared" si="6"/>
        <v>-</v>
      </c>
      <c r="BA6" s="35" t="str">
        <f t="shared" si="6"/>
        <v>-</v>
      </c>
      <c r="BB6" s="35" t="str">
        <f t="shared" si="6"/>
        <v>-</v>
      </c>
      <c r="BC6" s="35" t="str">
        <f t="shared" si="6"/>
        <v>-</v>
      </c>
      <c r="BD6" s="35">
        <f t="shared" si="6"/>
        <v>277.89</v>
      </c>
      <c r="BE6" s="34" t="str">
        <f>IF(BE7="","",IF(BE7="-","【-】","【"&amp;SUBSTITUTE(TEXT(BE7,"#,##0.00"),"-","△")&amp;"】"))</f>
        <v>【273.97】</v>
      </c>
      <c r="BF6" s="35" t="str">
        <f>IF(BF7="",NA(),BF7)</f>
        <v>-</v>
      </c>
      <c r="BG6" s="35" t="str">
        <f t="shared" ref="BG6:BO6" si="7">IF(BG7="",NA(),BG7)</f>
        <v>-</v>
      </c>
      <c r="BH6" s="35" t="str">
        <f t="shared" si="7"/>
        <v>-</v>
      </c>
      <c r="BI6" s="35" t="str">
        <f t="shared" si="7"/>
        <v>-</v>
      </c>
      <c r="BJ6" s="35">
        <f t="shared" si="7"/>
        <v>866.17</v>
      </c>
      <c r="BK6" s="35" t="str">
        <f t="shared" si="7"/>
        <v>-</v>
      </c>
      <c r="BL6" s="35" t="str">
        <f t="shared" si="7"/>
        <v>-</v>
      </c>
      <c r="BM6" s="35" t="str">
        <f t="shared" si="7"/>
        <v>-</v>
      </c>
      <c r="BN6" s="35" t="str">
        <f t="shared" si="7"/>
        <v>-</v>
      </c>
      <c r="BO6" s="35">
        <f t="shared" si="7"/>
        <v>855.65</v>
      </c>
      <c r="BP6" s="34" t="str">
        <f>IF(BP7="","",IF(BP7="-","【-】","【"&amp;SUBSTITUTE(TEXT(BP7,"#,##0.00"),"-","△")&amp;"】"))</f>
        <v>【860.68】</v>
      </c>
      <c r="BQ6" s="35" t="str">
        <f>IF(BQ7="",NA(),BQ7)</f>
        <v>-</v>
      </c>
      <c r="BR6" s="35" t="str">
        <f t="shared" ref="BR6:BZ6" si="8">IF(BR7="",NA(),BR7)</f>
        <v>-</v>
      </c>
      <c r="BS6" s="35" t="str">
        <f t="shared" si="8"/>
        <v>-</v>
      </c>
      <c r="BT6" s="35" t="str">
        <f t="shared" si="8"/>
        <v>-</v>
      </c>
      <c r="BU6" s="35">
        <f t="shared" si="8"/>
        <v>35.869999999999997</v>
      </c>
      <c r="BV6" s="35" t="str">
        <f t="shared" si="8"/>
        <v>-</v>
      </c>
      <c r="BW6" s="35" t="str">
        <f t="shared" si="8"/>
        <v>-</v>
      </c>
      <c r="BX6" s="35" t="str">
        <f t="shared" si="8"/>
        <v>-</v>
      </c>
      <c r="BY6" s="35" t="str">
        <f t="shared" si="8"/>
        <v>-</v>
      </c>
      <c r="BZ6" s="35">
        <f t="shared" si="8"/>
        <v>52.23</v>
      </c>
      <c r="CA6" s="34" t="str">
        <f>IF(CA7="","",IF(CA7="-","【-】","【"&amp;SUBSTITUTE(TEXT(CA7,"#,##0.00"),"-","△")&amp;"】"))</f>
        <v>【52.12】</v>
      </c>
      <c r="CB6" s="35" t="str">
        <f>IF(CB7="",NA(),CB7)</f>
        <v>-</v>
      </c>
      <c r="CC6" s="35" t="str">
        <f t="shared" ref="CC6:CK6" si="9">IF(CC7="",NA(),CC7)</f>
        <v>-</v>
      </c>
      <c r="CD6" s="35" t="str">
        <f t="shared" si="9"/>
        <v>-</v>
      </c>
      <c r="CE6" s="35" t="str">
        <f t="shared" si="9"/>
        <v>-</v>
      </c>
      <c r="CF6" s="35">
        <f t="shared" si="9"/>
        <v>446.17</v>
      </c>
      <c r="CG6" s="35" t="str">
        <f t="shared" si="9"/>
        <v>-</v>
      </c>
      <c r="CH6" s="35" t="str">
        <f t="shared" si="9"/>
        <v>-</v>
      </c>
      <c r="CI6" s="35" t="str">
        <f t="shared" si="9"/>
        <v>-</v>
      </c>
      <c r="CJ6" s="35" t="str">
        <f t="shared" si="9"/>
        <v>-</v>
      </c>
      <c r="CK6" s="35">
        <f t="shared" si="9"/>
        <v>294.05</v>
      </c>
      <c r="CL6" s="34" t="str">
        <f>IF(CL7="","",IF(CL7="-","【-】","【"&amp;SUBSTITUTE(TEXT(CL7,"#,##0.00"),"-","△")&amp;"】"))</f>
        <v>【299.14】</v>
      </c>
      <c r="CM6" s="35" t="str">
        <f>IF(CM7="",NA(),CM7)</f>
        <v>-</v>
      </c>
      <c r="CN6" s="35" t="str">
        <f t="shared" ref="CN6:CV6" si="10">IF(CN7="",NA(),CN7)</f>
        <v>-</v>
      </c>
      <c r="CO6" s="35" t="str">
        <f t="shared" si="10"/>
        <v>-</v>
      </c>
      <c r="CP6" s="35" t="str">
        <f t="shared" si="10"/>
        <v>-</v>
      </c>
      <c r="CQ6" s="35">
        <f t="shared" si="10"/>
        <v>33.33</v>
      </c>
      <c r="CR6" s="35" t="str">
        <f t="shared" si="10"/>
        <v>-</v>
      </c>
      <c r="CS6" s="35" t="str">
        <f t="shared" si="10"/>
        <v>-</v>
      </c>
      <c r="CT6" s="35" t="str">
        <f t="shared" si="10"/>
        <v>-</v>
      </c>
      <c r="CU6" s="35" t="str">
        <f t="shared" si="10"/>
        <v>-</v>
      </c>
      <c r="CV6" s="35">
        <f t="shared" si="10"/>
        <v>50.56</v>
      </c>
      <c r="CW6" s="34" t="str">
        <f>IF(CW7="","",IF(CW7="-","【-】","【"&amp;SUBSTITUTE(TEXT(CW7,"#,##0.00"),"-","△")&amp;"】"))</f>
        <v>【50.35】</v>
      </c>
      <c r="CX6" s="35" t="str">
        <f>IF(CX7="",NA(),CX7)</f>
        <v>-</v>
      </c>
      <c r="CY6" s="35" t="str">
        <f t="shared" ref="CY6:DG6" si="11">IF(CY7="",NA(),CY7)</f>
        <v>-</v>
      </c>
      <c r="CZ6" s="35" t="str">
        <f t="shared" si="11"/>
        <v>-</v>
      </c>
      <c r="DA6" s="35" t="str">
        <f t="shared" si="11"/>
        <v>-</v>
      </c>
      <c r="DB6" s="35">
        <f t="shared" si="11"/>
        <v>90.75</v>
      </c>
      <c r="DC6" s="35" t="str">
        <f t="shared" si="11"/>
        <v>-</v>
      </c>
      <c r="DD6" s="35" t="str">
        <f t="shared" si="11"/>
        <v>-</v>
      </c>
      <c r="DE6" s="35" t="str">
        <f t="shared" si="11"/>
        <v>-</v>
      </c>
      <c r="DF6" s="35" t="str">
        <f t="shared" si="11"/>
        <v>-</v>
      </c>
      <c r="DG6" s="35">
        <f t="shared" si="11"/>
        <v>83.85</v>
      </c>
      <c r="DH6" s="34" t="str">
        <f>IF(DH7="","",IF(DH7="-","【-】","【"&amp;SUBSTITUTE(TEXT(DH7,"#,##0.00"),"-","△")&amp;"】"))</f>
        <v>【81.14】</v>
      </c>
      <c r="DI6" s="35" t="str">
        <f>IF(DI7="",NA(),DI7)</f>
        <v>-</v>
      </c>
      <c r="DJ6" s="35" t="str">
        <f t="shared" ref="DJ6:DR6" si="12">IF(DJ7="",NA(),DJ7)</f>
        <v>-</v>
      </c>
      <c r="DK6" s="35" t="str">
        <f t="shared" si="12"/>
        <v>-</v>
      </c>
      <c r="DL6" s="35" t="str">
        <f t="shared" si="12"/>
        <v>-</v>
      </c>
      <c r="DM6" s="35">
        <f t="shared" si="12"/>
        <v>58.29</v>
      </c>
      <c r="DN6" s="35" t="str">
        <f t="shared" si="12"/>
        <v>-</v>
      </c>
      <c r="DO6" s="35" t="str">
        <f t="shared" si="12"/>
        <v>-</v>
      </c>
      <c r="DP6" s="35" t="str">
        <f t="shared" si="12"/>
        <v>-</v>
      </c>
      <c r="DQ6" s="35" t="str">
        <f t="shared" si="12"/>
        <v>-</v>
      </c>
      <c r="DR6" s="35">
        <f t="shared" si="12"/>
        <v>44.22</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352047</v>
      </c>
      <c r="D7" s="37">
        <v>46</v>
      </c>
      <c r="E7" s="37">
        <v>18</v>
      </c>
      <c r="F7" s="37">
        <v>1</v>
      </c>
      <c r="G7" s="37">
        <v>0</v>
      </c>
      <c r="H7" s="37" t="s">
        <v>96</v>
      </c>
      <c r="I7" s="37" t="s">
        <v>97</v>
      </c>
      <c r="J7" s="37" t="s">
        <v>98</v>
      </c>
      <c r="K7" s="37" t="s">
        <v>99</v>
      </c>
      <c r="L7" s="37" t="s">
        <v>100</v>
      </c>
      <c r="M7" s="37" t="s">
        <v>101</v>
      </c>
      <c r="N7" s="38" t="s">
        <v>102</v>
      </c>
      <c r="O7" s="38">
        <v>29.77</v>
      </c>
      <c r="P7" s="38">
        <v>0.37</v>
      </c>
      <c r="Q7" s="38">
        <v>100</v>
      </c>
      <c r="R7" s="38">
        <v>2916</v>
      </c>
      <c r="S7" s="38">
        <v>47625</v>
      </c>
      <c r="T7" s="38">
        <v>698.31</v>
      </c>
      <c r="U7" s="38">
        <v>68.2</v>
      </c>
      <c r="V7" s="38">
        <v>173</v>
      </c>
      <c r="W7" s="38">
        <v>0.18</v>
      </c>
      <c r="X7" s="38">
        <v>961.11</v>
      </c>
      <c r="Y7" s="38" t="s">
        <v>102</v>
      </c>
      <c r="Z7" s="38" t="s">
        <v>102</v>
      </c>
      <c r="AA7" s="38" t="s">
        <v>102</v>
      </c>
      <c r="AB7" s="38" t="s">
        <v>102</v>
      </c>
      <c r="AC7" s="38">
        <v>100.56</v>
      </c>
      <c r="AD7" s="38" t="s">
        <v>102</v>
      </c>
      <c r="AE7" s="38" t="s">
        <v>102</v>
      </c>
      <c r="AF7" s="38" t="s">
        <v>102</v>
      </c>
      <c r="AG7" s="38" t="s">
        <v>102</v>
      </c>
      <c r="AH7" s="38">
        <v>86.84</v>
      </c>
      <c r="AI7" s="38">
        <v>91.71</v>
      </c>
      <c r="AJ7" s="38" t="s">
        <v>102</v>
      </c>
      <c r="AK7" s="38" t="s">
        <v>102</v>
      </c>
      <c r="AL7" s="38" t="s">
        <v>102</v>
      </c>
      <c r="AM7" s="38" t="s">
        <v>102</v>
      </c>
      <c r="AN7" s="38">
        <v>0</v>
      </c>
      <c r="AO7" s="38" t="s">
        <v>102</v>
      </c>
      <c r="AP7" s="38" t="s">
        <v>102</v>
      </c>
      <c r="AQ7" s="38" t="s">
        <v>102</v>
      </c>
      <c r="AR7" s="38" t="s">
        <v>102</v>
      </c>
      <c r="AS7" s="38">
        <v>254.32</v>
      </c>
      <c r="AT7" s="38">
        <v>180.68</v>
      </c>
      <c r="AU7" s="38" t="s">
        <v>102</v>
      </c>
      <c r="AV7" s="38" t="s">
        <v>102</v>
      </c>
      <c r="AW7" s="38" t="s">
        <v>102</v>
      </c>
      <c r="AX7" s="38" t="s">
        <v>102</v>
      </c>
      <c r="AY7" s="38">
        <v>88.9</v>
      </c>
      <c r="AZ7" s="38" t="s">
        <v>102</v>
      </c>
      <c r="BA7" s="38" t="s">
        <v>102</v>
      </c>
      <c r="BB7" s="38" t="s">
        <v>102</v>
      </c>
      <c r="BC7" s="38" t="s">
        <v>102</v>
      </c>
      <c r="BD7" s="38">
        <v>277.89</v>
      </c>
      <c r="BE7" s="38">
        <v>273.97000000000003</v>
      </c>
      <c r="BF7" s="38" t="s">
        <v>102</v>
      </c>
      <c r="BG7" s="38" t="s">
        <v>102</v>
      </c>
      <c r="BH7" s="38" t="s">
        <v>102</v>
      </c>
      <c r="BI7" s="38" t="s">
        <v>102</v>
      </c>
      <c r="BJ7" s="38">
        <v>866.17</v>
      </c>
      <c r="BK7" s="38" t="s">
        <v>102</v>
      </c>
      <c r="BL7" s="38" t="s">
        <v>102</v>
      </c>
      <c r="BM7" s="38" t="s">
        <v>102</v>
      </c>
      <c r="BN7" s="38" t="s">
        <v>102</v>
      </c>
      <c r="BO7" s="38">
        <v>855.65</v>
      </c>
      <c r="BP7" s="38">
        <v>860.68</v>
      </c>
      <c r="BQ7" s="38" t="s">
        <v>102</v>
      </c>
      <c r="BR7" s="38" t="s">
        <v>102</v>
      </c>
      <c r="BS7" s="38" t="s">
        <v>102</v>
      </c>
      <c r="BT7" s="38" t="s">
        <v>102</v>
      </c>
      <c r="BU7" s="38">
        <v>35.869999999999997</v>
      </c>
      <c r="BV7" s="38" t="s">
        <v>102</v>
      </c>
      <c r="BW7" s="38" t="s">
        <v>102</v>
      </c>
      <c r="BX7" s="38" t="s">
        <v>102</v>
      </c>
      <c r="BY7" s="38" t="s">
        <v>102</v>
      </c>
      <c r="BZ7" s="38">
        <v>52.23</v>
      </c>
      <c r="CA7" s="38">
        <v>52.12</v>
      </c>
      <c r="CB7" s="38" t="s">
        <v>102</v>
      </c>
      <c r="CC7" s="38" t="s">
        <v>102</v>
      </c>
      <c r="CD7" s="38" t="s">
        <v>102</v>
      </c>
      <c r="CE7" s="38" t="s">
        <v>102</v>
      </c>
      <c r="CF7" s="38">
        <v>446.17</v>
      </c>
      <c r="CG7" s="38" t="s">
        <v>102</v>
      </c>
      <c r="CH7" s="38" t="s">
        <v>102</v>
      </c>
      <c r="CI7" s="38" t="s">
        <v>102</v>
      </c>
      <c r="CJ7" s="38" t="s">
        <v>102</v>
      </c>
      <c r="CK7" s="38">
        <v>294.05</v>
      </c>
      <c r="CL7" s="38">
        <v>299.14</v>
      </c>
      <c r="CM7" s="38" t="s">
        <v>102</v>
      </c>
      <c r="CN7" s="38" t="s">
        <v>102</v>
      </c>
      <c r="CO7" s="38" t="s">
        <v>102</v>
      </c>
      <c r="CP7" s="38" t="s">
        <v>102</v>
      </c>
      <c r="CQ7" s="38">
        <v>33.33</v>
      </c>
      <c r="CR7" s="38" t="s">
        <v>102</v>
      </c>
      <c r="CS7" s="38" t="s">
        <v>102</v>
      </c>
      <c r="CT7" s="38" t="s">
        <v>102</v>
      </c>
      <c r="CU7" s="38" t="s">
        <v>102</v>
      </c>
      <c r="CV7" s="38">
        <v>50.56</v>
      </c>
      <c r="CW7" s="38">
        <v>50.35</v>
      </c>
      <c r="CX7" s="38" t="s">
        <v>102</v>
      </c>
      <c r="CY7" s="38" t="s">
        <v>102</v>
      </c>
      <c r="CZ7" s="38" t="s">
        <v>102</v>
      </c>
      <c r="DA7" s="38" t="s">
        <v>102</v>
      </c>
      <c r="DB7" s="38">
        <v>90.75</v>
      </c>
      <c r="DC7" s="38" t="s">
        <v>102</v>
      </c>
      <c r="DD7" s="38" t="s">
        <v>102</v>
      </c>
      <c r="DE7" s="38" t="s">
        <v>102</v>
      </c>
      <c r="DF7" s="38" t="s">
        <v>102</v>
      </c>
      <c r="DG7" s="38">
        <v>83.85</v>
      </c>
      <c r="DH7" s="38">
        <v>81.14</v>
      </c>
      <c r="DI7" s="38" t="s">
        <v>102</v>
      </c>
      <c r="DJ7" s="38" t="s">
        <v>102</v>
      </c>
      <c r="DK7" s="38" t="s">
        <v>102</v>
      </c>
      <c r="DL7" s="38" t="s">
        <v>102</v>
      </c>
      <c r="DM7" s="38">
        <v>58.29</v>
      </c>
      <c r="DN7" s="38" t="s">
        <v>102</v>
      </c>
      <c r="DO7" s="38" t="s">
        <v>102</v>
      </c>
      <c r="DP7" s="38" t="s">
        <v>102</v>
      </c>
      <c r="DQ7" s="38" t="s">
        <v>102</v>
      </c>
      <c r="DR7" s="38">
        <v>44.22</v>
      </c>
      <c r="DS7" s="38">
        <v>38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2020-01-21T04:42:18Z</cp:lastPrinted>
  <dcterms:created xsi:type="dcterms:W3CDTF">2019-12-05T04:58:35Z</dcterms:created>
  <dcterms:modified xsi:type="dcterms:W3CDTF">2020-01-21T04:44:36Z</dcterms:modified>
  <cp:category/>
</cp:coreProperties>
</file>