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HG026084\ドキュメント\R02.02.04期限：経営比較分析表（県市町課）\"/>
    </mc:Choice>
  </mc:AlternateContent>
  <xr:revisionPtr revIDLastSave="0" documentId="13_ncr:1_{EEDB2660-940C-4315-989B-1C8E8FDBD106}" xr6:coauthVersionLast="41" xr6:coauthVersionMax="41" xr10:uidLastSave="{00000000-0000-0000-0000-000000000000}"/>
  <workbookProtection workbookAlgorithmName="SHA-512" workbookHashValue="TdXz+VzmXrDEQdLsSGk0Ic/Tmq6AeEqCwhQYLJMk8GpV/a8qrffKVFCiBwqoVZ6hSdogSUAHqwXGpp+NneFbRw==" workbookSaltValue="33mpITsGS04YJ3lshPrrUw==" workbookSpinCount="100000" lockStructure="1"/>
  <bookViews>
    <workbookView xWindow="9855" yWindow="255" windowWidth="14505" windowHeight="144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W10" i="4"/>
  <c r="P10" i="4"/>
  <c r="I10" i="4"/>
  <c r="BB8" i="4"/>
  <c r="AT8" i="4"/>
  <c r="W8" i="4"/>
  <c r="P8" i="4"/>
  <c r="I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<sst xmlns="http://schemas.openxmlformats.org/spreadsheetml/2006/main" count="289" uniqueCount="111">
  <si>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</si>
  <si>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</si>
  <si>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</si>
  <si>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</si>
  <si>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</si>
  <si>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</si>
  <si>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</si>
  <si>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</si>
  <si>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</si>
  <si>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</si>
  <si>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</si>
  <si>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</si>
  <si>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</si>
  <si>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</si>
  <si>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</si>
  <si>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</si>
  <si>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</si>
  <si>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</si>
  <si>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</si>
  <si>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</si>
  <si>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</si>
  <si>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</si>
  <si>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</si>
  <si>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</si>
  <si>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</si>
  <si>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</si>
  <si>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</si>
  <si>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</si>
  <si>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</si>
  <si>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</si>
  <si>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</si>
  <si>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</si>
  <si>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</si>
  <si>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</si>
  <si>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</si>
  <si>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</si>
  <si>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</si>
  <si>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</si>
  <si>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</si>
  <si>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</si>
  <si>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</si>
  <si>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</si>
  <si>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</si>
  <si>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</si>
  <si>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</si>
  <si>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</si>
  <si>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</si>
  <si>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</si>
  <si>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</si>
  <si>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</si>
  <si>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</si>
  <si>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</si>
  <si>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</si>
  <si>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</si>
  <si>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</si>
  <si>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</si>
  <si>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</si>
  <si>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</si>
  <si>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</si>
  <si>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</si>
  <si>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</si>
  <si>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</si>
  <si>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</si>
  <si>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</si>
  <si>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</si>
  <si>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</si>
  <si>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</si>
  <si>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</si>
  <si>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</si>
  <si>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</si>
  <si>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</si>
  <si>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</si>
  <si>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</si>
  <si>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</si>
  <si>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</si>
  <si>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</si>
  <si>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</si>
  <si>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</si>
  <si>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</si>
  <si>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</si>
  <si>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</si>
  <si>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</si>
  <si>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</si>
  <si>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</si>
  <si>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</si>
  <si>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</si>
  <si>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</si>
  <si>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</si>
  <si>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</si>
  <si>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</si>
  <si>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</si>
  <si>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</si>
  <si>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</si>
  <si>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</si>
  <si>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</si>
  <si>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</si>
  <si>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</si>
  <si>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</si>
  <si>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</si>
  <si>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</si>
  <si>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</si>
  <si>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</si>
  <si>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</si>
  <si>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</si>
  <si>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</si>
  <si>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</si>
  <si>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</si>
  <si>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</si>
  <si>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経費回収率及び流動比率が100%に達していないことからも、より慎重な財政運営が必要となっている。
　企業債残高対事業規模比率は平均値より低く良好ではあるが、今後の改築更新により増加することが見込まれる。
　なお、平成30年度から他事業の法適化に伴い事業ごとにあった特別会計を一本化したことから、一つの下水道事業として持続可能な事業運営に取り組んでいるところである。</t>
    <rPh sb="6" eb="7">
      <t>オヨ</t>
    </rPh>
    <rPh sb="8" eb="10">
      <t>リュウドウ</t>
    </rPh>
    <rPh sb="10" eb="12">
      <t>ヒリツ</t>
    </rPh>
    <rPh sb="32" eb="34">
      <t>シンチョウ</t>
    </rPh>
    <rPh sb="35" eb="37">
      <t>ザイセイ</t>
    </rPh>
    <rPh sb="37" eb="39">
      <t>ウンエイ</t>
    </rPh>
    <rPh sb="40" eb="42">
      <t>ヒツヨウ</t>
    </rPh>
    <rPh sb="51" eb="53">
      <t>キギョウ</t>
    </rPh>
    <rPh sb="53" eb="54">
      <t>サイ</t>
    </rPh>
    <rPh sb="54" eb="56">
      <t>ザンダカ</t>
    </rPh>
    <rPh sb="56" eb="57">
      <t>タイ</t>
    </rPh>
    <rPh sb="57" eb="59">
      <t>ジギョウ</t>
    </rPh>
    <rPh sb="59" eb="61">
      <t>キボ</t>
    </rPh>
    <rPh sb="61" eb="63">
      <t>ヒリツ</t>
    </rPh>
    <rPh sb="64" eb="67">
      <t>ヘイキンチ</t>
    </rPh>
    <rPh sb="69" eb="70">
      <t>ヒク</t>
    </rPh>
    <rPh sb="71" eb="73">
      <t>リョウコウ</t>
    </rPh>
    <rPh sb="79" eb="81">
      <t>コンゴ</t>
    </rPh>
    <rPh sb="82" eb="84">
      <t>カイチク</t>
    </rPh>
    <rPh sb="84" eb="86">
      <t>コウシン</t>
    </rPh>
    <rPh sb="89" eb="91">
      <t>ゾウカ</t>
    </rPh>
    <rPh sb="96" eb="98">
      <t>ミコ</t>
    </rPh>
    <phoneticPr fontId="4"/>
  </si>
  <si>
    <t>　有形固定資産減価償却率は、平均値より高くなっていることから老朽化が進んでいる現状はあるが、定期的かつ計画的に点検整備することにより延命化を図りつつ、今後はストックマネジメント計画により計画的かつ効率的な更新改良に取り組んでいく予定である。</t>
    <rPh sb="19" eb="20">
      <t>タカ</t>
    </rPh>
    <rPh sb="30" eb="33">
      <t>ロウキュウカ</t>
    </rPh>
    <rPh sb="34" eb="35">
      <t>スス</t>
    </rPh>
    <rPh sb="39" eb="41">
      <t>ゲンジョウ</t>
    </rPh>
    <rPh sb="51" eb="54">
      <t>ケイカクテキ</t>
    </rPh>
    <rPh sb="55" eb="57">
      <t>テンケン</t>
    </rPh>
    <rPh sb="57" eb="59">
      <t>セイビ</t>
    </rPh>
    <rPh sb="75" eb="77">
      <t>コンゴ</t>
    </rPh>
    <rPh sb="88" eb="90">
      <t>ケイカク</t>
    </rPh>
    <rPh sb="93" eb="96">
      <t>ケイカクテキ</t>
    </rPh>
    <rPh sb="98" eb="101">
      <t>コウリツテキ</t>
    </rPh>
    <rPh sb="102" eb="104">
      <t>コウシン</t>
    </rPh>
    <rPh sb="104" eb="106">
      <t>カイリョウ</t>
    </rPh>
    <rPh sb="107" eb="108">
      <t>ト</t>
    </rPh>
    <rPh sb="109" eb="110">
      <t>ク</t>
    </rPh>
    <rPh sb="114" eb="116">
      <t>ヨテイ</t>
    </rPh>
    <phoneticPr fontId="4"/>
  </si>
  <si>
    <t>　萩市の特定環境保全公共下水道事業は、平成9年に事業着手、平成15年に供用開始を行い整備は完了している。
　なお、平成25年に隣接する漁業集落排水を取り込み汚水処理を共同で行い効率化を図っている。
　平成29年度から地方公営企業法を適用したため、これ以前の数値は無い。
　経常収支比率は収支不足を一般会計から繰り入れを行っているため100％となっている。
　企業債残高対事業規模比率は平均値より低くなっている。　
　経費回収率は平均値を下回り、汚水処理原価は平均値を上回っている。
　施設利用率は当初の計画どおり漁業集落排水を取り込んで処理の統合を行っているが、人口減少により施設の処理能力と乖離が生じている。
　水洗化率は平均値より高い数値となっているが、今後も大幅な増加は見込めない。
　</t>
    <rPh sb="192" eb="195">
      <t>ヘイキンチ</t>
    </rPh>
    <rPh sb="197" eb="198">
      <t>ヒク</t>
    </rPh>
    <rPh sb="214" eb="217">
      <t>ヘイキンチ</t>
    </rPh>
    <rPh sb="218" eb="220">
      <t>シタマワ</t>
    </rPh>
    <rPh sb="222" eb="224">
      <t>オスイ</t>
    </rPh>
    <rPh sb="224" eb="226">
      <t>ショリ</t>
    </rPh>
    <rPh sb="226" eb="228">
      <t>ゲンカ</t>
    </rPh>
    <rPh sb="233" eb="235">
      <t>ウワマワ</t>
    </rPh>
    <rPh sb="329" eb="331">
      <t>コンゴ</t>
    </rPh>
    <rPh sb="332" eb="334">
      <t>オオハバ</t>
    </rPh>
    <rPh sb="335" eb="337">
      <t>ゾウカ</t>
    </rPh>
    <rPh sb="338" eb="34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</si>
</sst>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1</c:v>
                </c:pt>
                <c:pt idx="4" formatCode="#,##0.00;&quot;△&quot;#,##0.00">
                  <c:v>0</c:v>
                </c:pt>
              </c:numCache>
            </c:numRef>
          </c:val>
          <c:extLst>
            <c:ext xmlns:c16="http://schemas.microsoft.com/office/drawing/2014/chart" uri="{C3380CC4-5D6E-409C-BE32-E72D297353CC}">
              <c16:uniqueId val="{00000000-89AC-4FB2-95D8-C9F009EB1A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0.13</c:v>
                </c:pt>
              </c:numCache>
            </c:numRef>
          </c:val>
          <c:smooth val="0"/>
          <c:extLst>
            <c:ext xmlns:c16="http://schemas.microsoft.com/office/drawing/2014/chart" uri="{C3380CC4-5D6E-409C-BE32-E72D297353CC}">
              <c16:uniqueId val="{00000001-89AC-4FB2-95D8-C9F009EB1A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34.229999999999997</c:v>
                </c:pt>
                <c:pt idx="4">
                  <c:v>34.770000000000003</c:v>
                </c:pt>
              </c:numCache>
            </c:numRef>
          </c:val>
          <c:extLst>
            <c:ext xmlns:c16="http://schemas.microsoft.com/office/drawing/2014/chart" uri="{C3380CC4-5D6E-409C-BE32-E72D297353CC}">
              <c16:uniqueId val="{00000000-FDDB-4CAB-9738-E292DD2262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37.08</c:v>
                </c:pt>
                <c:pt idx="4">
                  <c:v>42.56</c:v>
                </c:pt>
              </c:numCache>
            </c:numRef>
          </c:val>
          <c:smooth val="0"/>
          <c:extLst>
            <c:ext xmlns:c16="http://schemas.microsoft.com/office/drawing/2014/chart" uri="{C3380CC4-5D6E-409C-BE32-E72D297353CC}">
              <c16:uniqueId val="{00000001-FDDB-4CAB-9738-E292DD2262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93.65</c:v>
                </c:pt>
                <c:pt idx="4">
                  <c:v>93.94</c:v>
                </c:pt>
              </c:numCache>
            </c:numRef>
          </c:val>
          <c:extLst>
            <c:ext xmlns:c16="http://schemas.microsoft.com/office/drawing/2014/chart" uri="{C3380CC4-5D6E-409C-BE32-E72D297353CC}">
              <c16:uniqueId val="{00000000-39FE-492A-ABF7-F0FFAB07BF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67.22</c:v>
                </c:pt>
                <c:pt idx="4">
                  <c:v>83.32</c:v>
                </c:pt>
              </c:numCache>
            </c:numRef>
          </c:val>
          <c:smooth val="0"/>
          <c:extLst>
            <c:ext xmlns:c16="http://schemas.microsoft.com/office/drawing/2014/chart" uri="{C3380CC4-5D6E-409C-BE32-E72D297353CC}">
              <c16:uniqueId val="{00000001-39FE-492A-ABF7-F0FFAB07BF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100.87</c:v>
                </c:pt>
                <c:pt idx="4">
                  <c:v>100</c:v>
                </c:pt>
              </c:numCache>
            </c:numRef>
          </c:val>
          <c:extLst>
            <c:ext xmlns:c16="http://schemas.microsoft.com/office/drawing/2014/chart" uri="{C3380CC4-5D6E-409C-BE32-E72D297353CC}">
              <c16:uniqueId val="{00000000-91A8-45C3-A789-A348A6F1E4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99.91</c:v>
                </c:pt>
                <c:pt idx="4">
                  <c:v>101.72</c:v>
                </c:pt>
              </c:numCache>
            </c:numRef>
          </c:val>
          <c:smooth val="0"/>
          <c:extLst>
            <c:ext xmlns:c16="http://schemas.microsoft.com/office/drawing/2014/chart" uri="{C3380CC4-5D6E-409C-BE32-E72D297353CC}">
              <c16:uniqueId val="{00000001-91A8-45C3-A789-A348A6F1E4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41.76</c:v>
                </c:pt>
                <c:pt idx="4">
                  <c:v>44.34</c:v>
                </c:pt>
              </c:numCache>
            </c:numRef>
          </c:val>
          <c:extLst>
            <c:ext xmlns:c16="http://schemas.microsoft.com/office/drawing/2014/chart" uri="{C3380CC4-5D6E-409C-BE32-E72D297353CC}">
              <c16:uniqueId val="{00000000-A35E-4223-85C5-FB722FBDA1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14.76</c:v>
                </c:pt>
                <c:pt idx="4">
                  <c:v>24.68</c:v>
                </c:pt>
              </c:numCache>
            </c:numRef>
          </c:val>
          <c:smooth val="0"/>
          <c:extLst>
            <c:ext xmlns:c16="http://schemas.microsoft.com/office/drawing/2014/chart" uri="{C3380CC4-5D6E-409C-BE32-E72D297353CC}">
              <c16:uniqueId val="{00000001-A35E-4223-85C5-FB722FBDA1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49-4BCD-84A5-BE469D08A1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3649-4BCD-84A5-BE469D08A1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B2-4C56-8457-BD332B6AC0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148.76</c:v>
                </c:pt>
                <c:pt idx="4">
                  <c:v>112.88</c:v>
                </c:pt>
              </c:numCache>
            </c:numRef>
          </c:val>
          <c:smooth val="0"/>
          <c:extLst>
            <c:ext xmlns:c16="http://schemas.microsoft.com/office/drawing/2014/chart" uri="{C3380CC4-5D6E-409C-BE32-E72D297353CC}">
              <c16:uniqueId val="{00000001-D9B2-4C56-8457-BD332B6AC0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50.38</c:v>
                </c:pt>
                <c:pt idx="4">
                  <c:v>49.24</c:v>
                </c:pt>
              </c:numCache>
            </c:numRef>
          </c:val>
          <c:extLst>
            <c:ext xmlns:c16="http://schemas.microsoft.com/office/drawing/2014/chart" uri="{C3380CC4-5D6E-409C-BE32-E72D297353CC}">
              <c16:uniqueId val="{00000000-4EE0-471E-A7FB-7007D3155D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129.05000000000001</c:v>
                </c:pt>
                <c:pt idx="4">
                  <c:v>49.18</c:v>
                </c:pt>
              </c:numCache>
            </c:numRef>
          </c:val>
          <c:smooth val="0"/>
          <c:extLst>
            <c:ext xmlns:c16="http://schemas.microsoft.com/office/drawing/2014/chart" uri="{C3380CC4-5D6E-409C-BE32-E72D297353CC}">
              <c16:uniqueId val="{00000001-4EE0-471E-A7FB-7007D3155D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1064.72</c:v>
                </c:pt>
                <c:pt idx="4">
                  <c:v>1073.3</c:v>
                </c:pt>
              </c:numCache>
            </c:numRef>
          </c:val>
          <c:extLst>
            <c:ext xmlns:c16="http://schemas.microsoft.com/office/drawing/2014/chart" uri="{C3380CC4-5D6E-409C-BE32-E72D297353CC}">
              <c16:uniqueId val="{00000000-D18A-4844-91E0-CB333C7593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1223.96</c:v>
                </c:pt>
                <c:pt idx="4">
                  <c:v>1194.1500000000001</c:v>
                </c:pt>
              </c:numCache>
            </c:numRef>
          </c:val>
          <c:smooth val="0"/>
          <c:extLst>
            <c:ext xmlns:c16="http://schemas.microsoft.com/office/drawing/2014/chart" uri="{C3380CC4-5D6E-409C-BE32-E72D297353CC}">
              <c16:uniqueId val="{00000001-D18A-4844-91E0-CB333C7593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73.56</c:v>
                </c:pt>
                <c:pt idx="4">
                  <c:v>65.849999999999994</c:v>
                </c:pt>
              </c:numCache>
            </c:numRef>
          </c:val>
          <c:extLst>
            <c:ext xmlns:c16="http://schemas.microsoft.com/office/drawing/2014/chart" uri="{C3380CC4-5D6E-409C-BE32-E72D297353CC}">
              <c16:uniqueId val="{00000000-69AA-41CB-AC18-BACAF25E81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61.54</c:v>
                </c:pt>
                <c:pt idx="4">
                  <c:v>72.260000000000005</c:v>
                </c:pt>
              </c:numCache>
            </c:numRef>
          </c:val>
          <c:smooth val="0"/>
          <c:extLst>
            <c:ext xmlns:c16="http://schemas.microsoft.com/office/drawing/2014/chart" uri="{C3380CC4-5D6E-409C-BE32-E72D297353CC}">
              <c16:uniqueId val="{00000001-69AA-41CB-AC18-BACAF25E81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215.18</c:v>
                </c:pt>
                <c:pt idx="4">
                  <c:v>242.27</c:v>
                </c:pt>
              </c:numCache>
            </c:numRef>
          </c:val>
          <c:extLst>
            <c:ext xmlns:c16="http://schemas.microsoft.com/office/drawing/2014/chart" uri="{C3380CC4-5D6E-409C-BE32-E72D297353CC}">
              <c16:uniqueId val="{00000000-C22F-449F-9A48-7668288135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267.86</c:v>
                </c:pt>
                <c:pt idx="4">
                  <c:v>230.02</c:v>
                </c:pt>
              </c:numCache>
            </c:numRef>
          </c:val>
          <c:smooth val="0"/>
          <c:extLst>
            <c:ext xmlns:c16="http://schemas.microsoft.com/office/drawing/2014/chart" uri="{C3380CC4-5D6E-409C-BE32-E72D297353CC}">
              <c16:uniqueId val="{00000001-C22F-449F-9A48-7668288135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Z46" zoomScale="110" zoomScaleNormal="11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47625</v>
      </c>
      <c r="AM8" s="68"/>
      <c r="AN8" s="68"/>
      <c r="AO8" s="68"/>
      <c r="AP8" s="68"/>
      <c r="AQ8" s="68"/>
      <c r="AR8" s="68"/>
      <c r="AS8" s="68"/>
      <c r="AT8" s="67">
        <f>データ!T6</f>
        <v>698.31</v>
      </c>
      <c r="AU8" s="67"/>
      <c r="AV8" s="67"/>
      <c r="AW8" s="67"/>
      <c r="AX8" s="67"/>
      <c r="AY8" s="67"/>
      <c r="AZ8" s="67"/>
      <c r="BA8" s="67"/>
      <c r="BB8" s="67">
        <f>データ!U6</f>
        <v>68.2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78.91</v>
      </c>
      <c r="J10" s="67"/>
      <c r="K10" s="67"/>
      <c r="L10" s="67"/>
      <c r="M10" s="67"/>
      <c r="N10" s="67"/>
      <c r="O10" s="67"/>
      <c r="P10" s="67">
        <f>データ!P6</f>
        <v>3.05</v>
      </c>
      <c r="Q10" s="67"/>
      <c r="R10" s="67"/>
      <c r="S10" s="67"/>
      <c r="T10" s="67"/>
      <c r="U10" s="67"/>
      <c r="V10" s="67"/>
      <c r="W10" s="67">
        <f>データ!Q6</f>
        <v>74.11</v>
      </c>
      <c r="X10" s="67"/>
      <c r="Y10" s="67"/>
      <c r="Z10" s="67"/>
      <c r="AA10" s="67"/>
      <c r="AB10" s="67"/>
      <c r="AC10" s="67"/>
      <c r="AD10" s="68">
        <f>データ!R6</f>
        <v>2916</v>
      </c>
      <c r="AE10" s="68"/>
      <c r="AF10" s="68"/>
      <c r="AG10" s="68"/>
      <c r="AH10" s="68"/>
      <c r="AI10" s="68"/>
      <c r="AJ10" s="68"/>
      <c r="AK10" s="2"/>
      <c r="AL10" s="68">
        <f>データ!V6</f>
        <v>1435</v>
      </c>
      <c r="AM10" s="68"/>
      <c r="AN10" s="68"/>
      <c r="AO10" s="68"/>
      <c r="AP10" s="68"/>
      <c r="AQ10" s="68"/>
      <c r="AR10" s="68"/>
      <c r="AS10" s="68"/>
      <c r="AT10" s="67">
        <f>データ!W6</f>
        <v>0.67</v>
      </c>
      <c r="AU10" s="67"/>
      <c r="AV10" s="67"/>
      <c r="AW10" s="67"/>
      <c r="AX10" s="67"/>
      <c r="AY10" s="67"/>
      <c r="AZ10" s="67"/>
      <c r="BA10" s="67"/>
      <c r="BB10" s="67">
        <f>データ!X6</f>
        <v>2141.79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HhnrjfPkALW8c32MKkOvJFb6/NHA3d8sbu8u8kRYVdzqVrLyFrRHb9ITIZccwIeLmGMK5/ZzC5nl1P1xJT8iUg==" saltValue="EAxAcNnIs4ym3A6fQeG+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17</v>
      </c>
      <c r="F6" s="33">
        <f t="shared" si="3"/>
        <v>4</v>
      </c>
      <c r="G6" s="33">
        <f t="shared" si="3"/>
        <v>0</v>
      </c>
      <c r="H6" s="33" t="str">
        <f t="shared" si="3"/>
        <v>山口県　萩市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78.91</v>
      </c>
      <c r="P6" s="34">
        <f t="shared" si="3"/>
        <v>3.05</v>
      </c>
      <c r="Q6" s="34">
        <f t="shared" si="3"/>
        <v>74.11</v>
      </c>
      <c r="R6" s="34">
        <f t="shared" si="3"/>
        <v>2916</v>
      </c>
      <c r="S6" s="34">
        <f t="shared" si="3"/>
        <v>47625</v>
      </c>
      <c r="T6" s="34">
        <f t="shared" si="3"/>
        <v>698.31</v>
      </c>
      <c r="U6" s="34">
        <f t="shared" si="3"/>
        <v>68.2</v>
      </c>
      <c r="V6" s="34">
        <f t="shared" si="3"/>
        <v>1435</v>
      </c>
      <c r="W6" s="34">
        <f t="shared" si="3"/>
        <v>0.67</v>
      </c>
      <c r="X6" s="34">
        <f t="shared" si="3"/>
        <v>2141.79</v>
      </c>
      <c r="Y6" s="35" t="str">
        <f>IF(Y7="",NA(),Y7)</f>
        <v>-</v>
      </c>
      <c r="Z6" s="35" t="str">
        <f t="shared" ref="Z6:AH6" si="4">IF(Z7="",NA(),Z7)</f>
        <v>-</v>
      </c>
      <c r="AA6" s="35" t="str">
        <f t="shared" si="4"/>
        <v>-</v>
      </c>
      <c r="AB6" s="35">
        <f t="shared" si="4"/>
        <v>100.87</v>
      </c>
      <c r="AC6" s="35">
        <f t="shared" si="4"/>
        <v>100</v>
      </c>
      <c r="AD6" s="35" t="str">
        <f t="shared" si="4"/>
        <v>-</v>
      </c>
      <c r="AE6" s="35" t="str">
        <f t="shared" si="4"/>
        <v>-</v>
      </c>
      <c r="AF6" s="35" t="str">
        <f t="shared" si="4"/>
        <v>-</v>
      </c>
      <c r="AG6" s="35">
        <f t="shared" si="4"/>
        <v>99.91</v>
      </c>
      <c r="AH6" s="35">
        <f t="shared" si="4"/>
        <v>101.72</v>
      </c>
      <c r="AI6" s="34" t="str">
        <f>IF(AI7="","",IF(AI7="-","【-】","【"&amp;SUBSTITUTE(TEXT(AI7,"#,##0.00"),"-","△")&amp;"】"))</f>
        <v>【101.92】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148.76</v>
      </c>
      <c r="AS6" s="35">
        <f t="shared" si="5"/>
        <v>112.88</v>
      </c>
      <c r="AT6" s="34" t="str">
        <f>IF(AT7="","",IF(AT7="-","【-】","【"&amp;SUBSTITUTE(TEXT(AT7,"#,##0.00"),"-","△")&amp;"】"))</f>
        <v>【88.06】</v>
      </c>
      <c r="AU6" s="35" t="str">
        <f>IF(AU7="",NA(),AU7)</f>
        <v>-</v>
      </c>
      <c r="AV6" s="35" t="str">
        <f t="shared" ref="AV6:BD6" si="6">IF(AV7="",NA(),AV7)</f>
        <v>-</v>
      </c>
      <c r="AW6" s="35" t="str">
        <f t="shared" si="6"/>
        <v>-</v>
      </c>
      <c r="AX6" s="35">
        <f t="shared" si="6"/>
        <v>50.38</v>
      </c>
      <c r="AY6" s="35">
        <f t="shared" si="6"/>
        <v>49.24</v>
      </c>
      <c r="AZ6" s="35" t="str">
        <f t="shared" si="6"/>
        <v>-</v>
      </c>
      <c r="BA6" s="35" t="str">
        <f t="shared" si="6"/>
        <v>-</v>
      </c>
      <c r="BB6" s="35" t="str">
        <f t="shared" si="6"/>
        <v>-</v>
      </c>
      <c r="BC6" s="35">
        <f t="shared" si="6"/>
        <v>129.05000000000001</v>
      </c>
      <c r="BD6" s="35">
        <f t="shared" si="6"/>
        <v>49.18</v>
      </c>
      <c r="BE6" s="34" t="str">
        <f>IF(BE7="","",IF(BE7="-","【-】","【"&amp;SUBSTITUTE(TEXT(BE7,"#,##0.00"),"-","△")&amp;"】"))</f>
        <v>【54.23】</v>
      </c>
      <c r="BF6" s="35" t="str">
        <f>IF(BF7="",NA(),BF7)</f>
        <v>-</v>
      </c>
      <c r="BG6" s="35" t="str">
        <f t="shared" ref="BG6:BO6" si="7">IF(BG7="",NA(),BG7)</f>
        <v>-</v>
      </c>
      <c r="BH6" s="35" t="str">
        <f t="shared" si="7"/>
        <v>-</v>
      </c>
      <c r="BI6" s="35">
        <f t="shared" si="7"/>
        <v>1064.72</v>
      </c>
      <c r="BJ6" s="35">
        <f t="shared" si="7"/>
        <v>1073.3</v>
      </c>
      <c r="BK6" s="35" t="str">
        <f t="shared" si="7"/>
        <v>-</v>
      </c>
      <c r="BL6" s="35" t="str">
        <f t="shared" si="7"/>
        <v>-</v>
      </c>
      <c r="BM6" s="35" t="str">
        <f t="shared" si="7"/>
        <v>-</v>
      </c>
      <c r="BN6" s="35">
        <f t="shared" si="7"/>
        <v>1223.96</v>
      </c>
      <c r="BO6" s="35">
        <f t="shared" si="7"/>
        <v>1194.1500000000001</v>
      </c>
      <c r="BP6" s="34" t="str">
        <f>IF(BP7="","",IF(BP7="-","【-】","【"&amp;SUBSTITUTE(TEXT(BP7,"#,##0.00"),"-","△")&amp;"】"))</f>
        <v>【1,209.40】</v>
      </c>
      <c r="BQ6" s="35" t="str">
        <f>IF(BQ7="",NA(),BQ7)</f>
        <v>-</v>
      </c>
      <c r="BR6" s="35" t="str">
        <f t="shared" ref="BR6:BZ6" si="8">IF(BR7="",NA(),BR7)</f>
        <v>-</v>
      </c>
      <c r="BS6" s="35" t="str">
        <f t="shared" si="8"/>
        <v>-</v>
      </c>
      <c r="BT6" s="35">
        <f t="shared" si="8"/>
        <v>73.56</v>
      </c>
      <c r="BU6" s="35">
        <f t="shared" si="8"/>
        <v>65.849999999999994</v>
      </c>
      <c r="BV6" s="35" t="str">
        <f t="shared" si="8"/>
        <v>-</v>
      </c>
      <c r="BW6" s="35" t="str">
        <f t="shared" si="8"/>
        <v>-</v>
      </c>
      <c r="BX6" s="35" t="str">
        <f t="shared" si="8"/>
        <v>-</v>
      </c>
      <c r="BY6" s="35">
        <f t="shared" si="8"/>
        <v>61.54</v>
      </c>
      <c r="BZ6" s="35">
        <f t="shared" si="8"/>
        <v>72.260000000000005</v>
      </c>
      <c r="CA6" s="34" t="str">
        <f>IF(CA7="","",IF(CA7="-","【-】","【"&amp;SUBSTITUTE(TEXT(CA7,"#,##0.00"),"-","△")&amp;"】"))</f>
        <v>【74.48】</v>
      </c>
      <c r="CB6" s="35" t="str">
        <f>IF(CB7="",NA(),CB7)</f>
        <v>-</v>
      </c>
      <c r="CC6" s="35" t="str">
        <f t="shared" ref="CC6:CK6" si="9">IF(CC7="",NA(),CC7)</f>
        <v>-</v>
      </c>
      <c r="CD6" s="35" t="str">
        <f t="shared" si="9"/>
        <v>-</v>
      </c>
      <c r="CE6" s="35">
        <f t="shared" si="9"/>
        <v>215.18</v>
      </c>
      <c r="CF6" s="35">
        <f t="shared" si="9"/>
        <v>242.27</v>
      </c>
      <c r="CG6" s="35" t="str">
        <f t="shared" si="9"/>
        <v>-</v>
      </c>
      <c r="CH6" s="35" t="str">
        <f t="shared" si="9"/>
        <v>-</v>
      </c>
      <c r="CI6" s="35" t="str">
        <f t="shared" si="9"/>
        <v>-</v>
      </c>
      <c r="CJ6" s="35">
        <f t="shared" si="9"/>
        <v>267.86</v>
      </c>
      <c r="CK6" s="35">
        <f t="shared" si="9"/>
        <v>230.02</v>
      </c>
      <c r="CL6" s="34" t="str">
        <f>IF(CL7="","",IF(CL7="-","【-】","【"&amp;SUBSTITUTE(TEXT(CL7,"#,##0.00"),"-","△")&amp;"】"))</f>
        <v>【219.46】</v>
      </c>
      <c r="CM6" s="35" t="str">
        <f>IF(CM7="",NA(),CM7)</f>
        <v>-</v>
      </c>
      <c r="CN6" s="35" t="str">
        <f t="shared" ref="CN6:CV6" si="10">IF(CN7="",NA(),CN7)</f>
        <v>-</v>
      </c>
      <c r="CO6" s="35" t="str">
        <f t="shared" si="10"/>
        <v>-</v>
      </c>
      <c r="CP6" s="35">
        <f t="shared" si="10"/>
        <v>34.229999999999997</v>
      </c>
      <c r="CQ6" s="35">
        <f t="shared" si="10"/>
        <v>34.770000000000003</v>
      </c>
      <c r="CR6" s="35" t="str">
        <f t="shared" si="10"/>
        <v>-</v>
      </c>
      <c r="CS6" s="35" t="str">
        <f t="shared" si="10"/>
        <v>-</v>
      </c>
      <c r="CT6" s="35" t="str">
        <f t="shared" si="10"/>
        <v>-</v>
      </c>
      <c r="CU6" s="35">
        <f t="shared" si="10"/>
        <v>37.08</v>
      </c>
      <c r="CV6" s="35">
        <f t="shared" si="10"/>
        <v>42.56</v>
      </c>
      <c r="CW6" s="34" t="str">
        <f>IF(CW7="","",IF(CW7="-","【-】","【"&amp;SUBSTITUTE(TEXT(CW7,"#,##0.00"),"-","△")&amp;"】"))</f>
        <v>【42.82】</v>
      </c>
      <c r="CX6" s="35" t="str">
        <f>IF(CX7="",NA(),CX7)</f>
        <v>-</v>
      </c>
      <c r="CY6" s="35" t="str">
        <f t="shared" ref="CY6:DG6" si="11">IF(CY7="",NA(),CY7)</f>
        <v>-</v>
      </c>
      <c r="CZ6" s="35" t="str">
        <f t="shared" si="11"/>
        <v>-</v>
      </c>
      <c r="DA6" s="35">
        <f t="shared" si="11"/>
        <v>93.65</v>
      </c>
      <c r="DB6" s="35">
        <f t="shared" si="11"/>
        <v>93.94</v>
      </c>
      <c r="DC6" s="35" t="str">
        <f t="shared" si="11"/>
        <v>-</v>
      </c>
      <c r="DD6" s="35" t="str">
        <f t="shared" si="11"/>
        <v>-</v>
      </c>
      <c r="DE6" s="35" t="str">
        <f t="shared" si="11"/>
        <v>-</v>
      </c>
      <c r="DF6" s="35">
        <f t="shared" si="11"/>
        <v>67.22</v>
      </c>
      <c r="DG6" s="35">
        <f t="shared" si="11"/>
        <v>83.32</v>
      </c>
      <c r="DH6" s="34" t="str">
        <f>IF(DH7="","",IF(DH7="-","【-】","【"&amp;SUBSTITUTE(TEXT(DH7,"#,##0.00"),"-","△")&amp;"】"))</f>
        <v>【83.36】</v>
      </c>
      <c r="DI6" s="35" t="str">
        <f>IF(DI7="",NA(),DI7)</f>
        <v>-</v>
      </c>
      <c r="DJ6" s="35" t="str">
        <f t="shared" ref="DJ6:DR6" si="12">IF(DJ7="",NA(),DJ7)</f>
        <v>-</v>
      </c>
      <c r="DK6" s="35" t="str">
        <f t="shared" si="12"/>
        <v>-</v>
      </c>
      <c r="DL6" s="35">
        <f t="shared" si="12"/>
        <v>41.76</v>
      </c>
      <c r="DM6" s="35">
        <f t="shared" si="12"/>
        <v>44.34</v>
      </c>
      <c r="DN6" s="35" t="str">
        <f t="shared" si="12"/>
        <v>-</v>
      </c>
      <c r="DO6" s="35" t="str">
        <f t="shared" si="12"/>
        <v>-</v>
      </c>
      <c r="DP6" s="35" t="str">
        <f t="shared" si="12"/>
        <v>-</v>
      </c>
      <c r="DQ6" s="35">
        <f t="shared" si="12"/>
        <v>14.76</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5">
        <f t="shared" si="14"/>
        <v>1</v>
      </c>
      <c r="EI6" s="34">
        <f t="shared" si="14"/>
        <v>0</v>
      </c>
      <c r="EJ6" s="35" t="str">
        <f t="shared" si="14"/>
        <v>-</v>
      </c>
      <c r="EK6" s="35" t="str">
        <f t="shared" si="14"/>
        <v>-</v>
      </c>
      <c r="EL6" s="35" t="str">
        <f t="shared" si="14"/>
        <v>-</v>
      </c>
      <c r="EM6" s="35">
        <f t="shared" si="14"/>
        <v>0.13</v>
      </c>
      <c r="EN6" s="35">
        <f t="shared" si="14"/>
        <v>0.13</v>
      </c>
      <c r="EO6" s="34" t="str">
        <f>IF(EO7="","",IF(EO7="-","【-】","【"&amp;SUBSTITUTE(TEXT(EO7,"#,##0.00"),"-","△")&amp;"】"))</f>
        <v>【0.12】</v>
      </c>
    </row>
    <row r="7" spans="1:148" s="36" customFormat="1" x14ac:dyDescent="0.15">
      <c r="A7" s="28"/>
      <c r="B7" s="37">
        <v>2018</v>
      </c>
      <c r="C7" s="37">
        <v>352047</v>
      </c>
      <c r="D7" s="37">
        <v>46</v>
      </c>
      <c r="E7" s="37">
        <v>17</v>
      </c>
      <c r="F7" s="37">
        <v>4</v>
      </c>
      <c r="G7" s="37">
        <v>0</v>
      </c>
      <c r="H7" s="37" t="s">
        <v>96</v>
      </c>
      <c r="I7" s="37" t="s">
        <v>97</v>
      </c>
      <c r="J7" s="37" t="s">
        <v>98</v>
      </c>
      <c r="K7" s="37" t="s">
        <v>99</v>
      </c>
      <c r="L7" s="37" t="s">
        <v>100</v>
      </c>
      <c r="M7" s="37" t="s">
        <v>101</v>
      </c>
      <c r="N7" s="38" t="s">
        <v>102</v>
      </c>
      <c r="O7" s="38">
        <v>78.91</v>
      </c>
      <c r="P7" s="38">
        <v>3.05</v>
      </c>
      <c r="Q7" s="38">
        <v>74.11</v>
      </c>
      <c r="R7" s="38">
        <v>2916</v>
      </c>
      <c r="S7" s="38">
        <v>47625</v>
      </c>
      <c r="T7" s="38">
        <v>698.31</v>
      </c>
      <c r="U7" s="38">
        <v>68.2</v>
      </c>
      <c r="V7" s="38">
        <v>1435</v>
      </c>
      <c r="W7" s="38">
        <v>0.67</v>
      </c>
      <c r="X7" s="38">
        <v>2141.79</v>
      </c>
      <c r="Y7" s="38" t="s">
        <v>102</v>
      </c>
      <c r="Z7" s="38" t="s">
        <v>102</v>
      </c>
      <c r="AA7" s="38" t="s">
        <v>102</v>
      </c>
      <c r="AB7" s="38">
        <v>100.87</v>
      </c>
      <c r="AC7" s="38">
        <v>100</v>
      </c>
      <c r="AD7" s="38" t="s">
        <v>102</v>
      </c>
      <c r="AE7" s="38" t="s">
        <v>102</v>
      </c>
      <c r="AF7" s="38" t="s">
        <v>102</v>
      </c>
      <c r="AG7" s="38">
        <v>99.91</v>
      </c>
      <c r="AH7" s="38">
        <v>101.72</v>
      </c>
      <c r="AI7" s="38">
        <v>101.92</v>
      </c>
      <c r="AJ7" s="38" t="s">
        <v>102</v>
      </c>
      <c r="AK7" s="38" t="s">
        <v>102</v>
      </c>
      <c r="AL7" s="38" t="s">
        <v>102</v>
      </c>
      <c r="AM7" s="38">
        <v>0</v>
      </c>
      <c r="AN7" s="38">
        <v>0</v>
      </c>
      <c r="AO7" s="38" t="s">
        <v>102</v>
      </c>
      <c r="AP7" s="38" t="s">
        <v>102</v>
      </c>
      <c r="AQ7" s="38" t="s">
        <v>102</v>
      </c>
      <c r="AR7" s="38">
        <v>148.76</v>
      </c>
      <c r="AS7" s="38">
        <v>112.88</v>
      </c>
      <c r="AT7" s="38">
        <v>88.06</v>
      </c>
      <c r="AU7" s="38" t="s">
        <v>102</v>
      </c>
      <c r="AV7" s="38" t="s">
        <v>102</v>
      </c>
      <c r="AW7" s="38" t="s">
        <v>102</v>
      </c>
      <c r="AX7" s="38">
        <v>50.38</v>
      </c>
      <c r="AY7" s="38">
        <v>49.24</v>
      </c>
      <c r="AZ7" s="38" t="s">
        <v>102</v>
      </c>
      <c r="BA7" s="38" t="s">
        <v>102</v>
      </c>
      <c r="BB7" s="38" t="s">
        <v>102</v>
      </c>
      <c r="BC7" s="38">
        <v>129.05000000000001</v>
      </c>
      <c r="BD7" s="38">
        <v>49.18</v>
      </c>
      <c r="BE7" s="38">
        <v>54.23</v>
      </c>
      <c r="BF7" s="38" t="s">
        <v>102</v>
      </c>
      <c r="BG7" s="38" t="s">
        <v>102</v>
      </c>
      <c r="BH7" s="38" t="s">
        <v>102</v>
      </c>
      <c r="BI7" s="38">
        <v>1064.72</v>
      </c>
      <c r="BJ7" s="38">
        <v>1073.3</v>
      </c>
      <c r="BK7" s="38" t="s">
        <v>102</v>
      </c>
      <c r="BL7" s="38" t="s">
        <v>102</v>
      </c>
      <c r="BM7" s="38" t="s">
        <v>102</v>
      </c>
      <c r="BN7" s="38">
        <v>1223.96</v>
      </c>
      <c r="BO7" s="38">
        <v>1194.1500000000001</v>
      </c>
      <c r="BP7" s="38">
        <v>1209.4000000000001</v>
      </c>
      <c r="BQ7" s="38" t="s">
        <v>102</v>
      </c>
      <c r="BR7" s="38" t="s">
        <v>102</v>
      </c>
      <c r="BS7" s="38" t="s">
        <v>102</v>
      </c>
      <c r="BT7" s="38">
        <v>73.56</v>
      </c>
      <c r="BU7" s="38">
        <v>65.849999999999994</v>
      </c>
      <c r="BV7" s="38" t="s">
        <v>102</v>
      </c>
      <c r="BW7" s="38" t="s">
        <v>102</v>
      </c>
      <c r="BX7" s="38" t="s">
        <v>102</v>
      </c>
      <c r="BY7" s="38">
        <v>61.54</v>
      </c>
      <c r="BZ7" s="38">
        <v>72.260000000000005</v>
      </c>
      <c r="CA7" s="38">
        <v>74.48</v>
      </c>
      <c r="CB7" s="38" t="s">
        <v>102</v>
      </c>
      <c r="CC7" s="38" t="s">
        <v>102</v>
      </c>
      <c r="CD7" s="38" t="s">
        <v>102</v>
      </c>
      <c r="CE7" s="38">
        <v>215.18</v>
      </c>
      <c r="CF7" s="38">
        <v>242.27</v>
      </c>
      <c r="CG7" s="38" t="s">
        <v>102</v>
      </c>
      <c r="CH7" s="38" t="s">
        <v>102</v>
      </c>
      <c r="CI7" s="38" t="s">
        <v>102</v>
      </c>
      <c r="CJ7" s="38">
        <v>267.86</v>
      </c>
      <c r="CK7" s="38">
        <v>230.02</v>
      </c>
      <c r="CL7" s="38">
        <v>219.46</v>
      </c>
      <c r="CM7" s="38" t="s">
        <v>102</v>
      </c>
      <c r="CN7" s="38" t="s">
        <v>102</v>
      </c>
      <c r="CO7" s="38" t="s">
        <v>102</v>
      </c>
      <c r="CP7" s="38">
        <v>34.229999999999997</v>
      </c>
      <c r="CQ7" s="38">
        <v>34.770000000000003</v>
      </c>
      <c r="CR7" s="38" t="s">
        <v>102</v>
      </c>
      <c r="CS7" s="38" t="s">
        <v>102</v>
      </c>
      <c r="CT7" s="38" t="s">
        <v>102</v>
      </c>
      <c r="CU7" s="38">
        <v>37.08</v>
      </c>
      <c r="CV7" s="38">
        <v>42.56</v>
      </c>
      <c r="CW7" s="38">
        <v>42.82</v>
      </c>
      <c r="CX7" s="38" t="s">
        <v>102</v>
      </c>
      <c r="CY7" s="38" t="s">
        <v>102</v>
      </c>
      <c r="CZ7" s="38" t="s">
        <v>102</v>
      </c>
      <c r="DA7" s="38">
        <v>93.65</v>
      </c>
      <c r="DB7" s="38">
        <v>93.94</v>
      </c>
      <c r="DC7" s="38" t="s">
        <v>102</v>
      </c>
      <c r="DD7" s="38" t="s">
        <v>102</v>
      </c>
      <c r="DE7" s="38" t="s">
        <v>102</v>
      </c>
      <c r="DF7" s="38">
        <v>67.22</v>
      </c>
      <c r="DG7" s="38">
        <v>83.32</v>
      </c>
      <c r="DH7" s="38">
        <v>83.36</v>
      </c>
      <c r="DI7" s="38" t="s">
        <v>102</v>
      </c>
      <c r="DJ7" s="38" t="s">
        <v>102</v>
      </c>
      <c r="DK7" s="38" t="s">
        <v>102</v>
      </c>
      <c r="DL7" s="38">
        <v>41.76</v>
      </c>
      <c r="DM7" s="38">
        <v>44.34</v>
      </c>
      <c r="DN7" s="38" t="s">
        <v>102</v>
      </c>
      <c r="DO7" s="38" t="s">
        <v>102</v>
      </c>
      <c r="DP7" s="38" t="s">
        <v>102</v>
      </c>
      <c r="DQ7" s="38">
        <v>14.76</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1</v>
      </c>
      <c r="EI7" s="38">
        <v>0</v>
      </c>
      <c r="EJ7" s="38" t="s">
        <v>102</v>
      </c>
      <c r="EK7" s="38" t="s">
        <v>102</v>
      </c>
      <c r="EL7" s="38" t="s">
        <v>102</v>
      </c>
      <c r="EM7" s="38">
        <v>0.13</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2020-01-16T02:34:02Z</cp:lastPrinted>
  <dcterms:created xsi:type="dcterms:W3CDTF">2019-12-05T04:51:46Z</dcterms:created>
  <dcterms:modified xsi:type="dcterms:W3CDTF">2020-01-21T00:30:19Z</dcterms:modified>
  <cp:category/>
</cp:coreProperties>
</file>