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Z:\003 地方公営企業決算状況調査関係\R01決算統計\20210204経営比較分析表\02_提出\"/>
    </mc:Choice>
  </mc:AlternateContent>
  <xr:revisionPtr revIDLastSave="0" documentId="13_ncr:1_{352AA2EE-C33D-4F4F-8FA1-410C8477B7B8}" xr6:coauthVersionLast="44" xr6:coauthVersionMax="44" xr10:uidLastSave="{00000000-0000-0000-0000-000000000000}"/>
  <workbookProtection workbookAlgorithmName="SHA-512" workbookHashValue="XfhdHes0LelQsfAYym+KSY4BfySNQWWgMxS9TQFpRiNz0pPRCK+4xz/fXGUoIGTkuZYSsCONModeUN8jmHK5LQ==" workbookSaltValue="GucBtcWNPnG4lYpRkBQXk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G85" i="4"/>
  <c r="E85" i="4"/>
  <c r="AT10" i="4"/>
  <c r="AL10" i="4"/>
  <c r="AL8" i="4"/>
  <c r="AD8" i="4"/>
  <c r="P8" i="4"/>
  <c r="B8" i="4"/>
</calcChain>
</file>

<file path=xl/sharedStrings.xml><?xml version="1.0" encoding="utf-8"?>
<sst xmlns="http://schemas.openxmlformats.org/spreadsheetml/2006/main" count="307" uniqueCount="117">
  <si>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</si>
  <si>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</si>
  <si>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</si>
  <si>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</si>
  <si>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</si>
  <si>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</si>
  <si>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</si>
  <si>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</si>
  <si>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</si>
  <si>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</si>
  <si>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</si>
  <si>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</si>
  <si>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</si>
  <si>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</si>
  <si>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</si>
  <si>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</si>
  <si>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</si>
  <si>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</si>
  <si>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</si>
  <si>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</si>
  <si>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</si>
  <si>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</si>
  <si>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</si>
  <si>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</si>
  <si>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</si>
  <si>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</si>
  <si>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</si>
  <si>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</si>
  <si>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</si>
  <si>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</si>
  <si>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</si>
  <si>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</si>
  <si>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</si>
  <si>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</si>
  <si>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</si>
  <si>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</si>
  <si>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</si>
  <si>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</si>
  <si>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</si>
  <si>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</si>
  <si>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</si>
  <si>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</si>
  <si>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</si>
  <si>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</si>
  <si>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</si>
  <si>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</si>
  <si>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</si>
  <si>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</si>
  <si>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</si>
  <si>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</si>
  <si>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</si>
  <si>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</si>
  <si>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</si>
  <si>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</si>
  <si>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</si>
  <si>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</si>
  <si>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</si>
  <si>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</si>
  <si>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</si>
  <si>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</si>
  <si>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</si>
  <si>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</si>
  <si>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</si>
  <si>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</si>
  <si>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</si>
  <si>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</si>
  <si>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</si>
  <si>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</si>
  <si>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</si>
  <si>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</si>
  <si>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</si>
  <si>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</si>
  <si>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</si>
  <si>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</si>
  <si>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</si>
  <si>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</si>
  <si>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</si>
  <si>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</si>
  <si>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</si>
  <si>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</si>
  <si>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</si>
  <si>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</si>
  <si>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</si>
  <si>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</si>
  <si>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</si>
  <si>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</si>
  <si>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</si>
  <si>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</si>
  <si>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</si>
  <si>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</si>
  <si>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</si>
  <si>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</si>
  <si>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</si>
  <si>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</si>
  <si>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</si>
  <si>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</si>
  <si>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</si>
  <si>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</si>
  <si>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</si>
  <si>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</si>
  <si>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</si>
  <si>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</si>
  <si>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</si>
  <si>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</si>
  <si>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</si>
  <si>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</si>
  <si>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</si>
  <si>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</si>
  <si>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</si>
  <si>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</si>
  <si>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</si>
  <si>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</si>
  <si>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</si>
  <si>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</si>
  <si>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費回収率及び流動比率が100％に達していないことから、収入の確保や一層のコスト縮減など、より慎重な財政運営が必要となっているが、事業の性質、地域の特性などを考慮するとコスト縮減や使用料改定などでは大幅な改善は見込めない。
　平成30年度から他事業の法適化に伴い事業ごとにあった特別会計を一本化したことから、一つの下水道事業として持続可能な事業運営に取り組んでいるところである。</t>
    <rPh sb="1" eb="3">
      <t>ケイヒ</t>
    </rPh>
    <rPh sb="3" eb="5">
      <t>カイシュウ</t>
    </rPh>
    <rPh sb="5" eb="6">
      <t>リツ</t>
    </rPh>
    <rPh sb="6" eb="7">
      <t>オヨ</t>
    </rPh>
    <rPh sb="8" eb="10">
      <t>リュウドウ</t>
    </rPh>
    <rPh sb="10" eb="12">
      <t>ヒリツ</t>
    </rPh>
    <rPh sb="18" eb="19">
      <t>タッ</t>
    </rPh>
    <rPh sb="29" eb="31">
      <t>シュウニュウ</t>
    </rPh>
    <rPh sb="32" eb="34">
      <t>カクホ</t>
    </rPh>
    <rPh sb="35" eb="37">
      <t>イッソウ</t>
    </rPh>
    <rPh sb="41" eb="43">
      <t>シュクゲン</t>
    </rPh>
    <rPh sb="48" eb="50">
      <t>シンチョウ</t>
    </rPh>
    <rPh sb="51" eb="53">
      <t>ザイセイ</t>
    </rPh>
    <rPh sb="53" eb="55">
      <t>ウンエイ</t>
    </rPh>
    <rPh sb="56" eb="58">
      <t>ヒツヨウ</t>
    </rPh>
    <rPh sb="88" eb="90">
      <t>シュクゲン</t>
    </rPh>
    <phoneticPr fontId="4"/>
  </si>
  <si>
    <t>　萩市の個別排水事業は平成13年に事業着手し順次供用開始を行い整備は完了している。
　平成30年度から地方公営企業法を適用したため、これ以前の数値は無い。
　経常収支比率は収支不足を一般会計から繰り入れを行っているため100％となっている。
　企業債残高対事業規模比率は平均値並である。
　経費回収率は平均値を下回り、汚水処理原価は平均値を上回っている。
　施設利用率は浄化槽の処理能力（人槽）は延べ床面積で決定されているため、処理区域内の平均世帯人員が2名程度と少ないことから乖離が生じている。
　水洗化率は類似団体平均値を上回っているが、処理区域が中山間地域であることから高齢化や後継者不足等の理由により伸び悩んでいる。
　</t>
    <rPh sb="138" eb="139">
      <t>ナミ</t>
    </rPh>
    <rPh sb="145" eb="147">
      <t>ケイヒ</t>
    </rPh>
    <rPh sb="147" eb="149">
      <t>カイシュウ</t>
    </rPh>
    <rPh sb="149" eb="150">
      <t>リツ</t>
    </rPh>
    <rPh sb="151" eb="154">
      <t>ヘイキンチ</t>
    </rPh>
    <rPh sb="155" eb="157">
      <t>シタマワ</t>
    </rPh>
    <rPh sb="159" eb="161">
      <t>オスイ</t>
    </rPh>
    <rPh sb="161" eb="163">
      <t>ショリ</t>
    </rPh>
    <rPh sb="163" eb="165">
      <t>ゲンカ</t>
    </rPh>
    <rPh sb="166" eb="169">
      <t>ヘイキンチ</t>
    </rPh>
    <rPh sb="170" eb="172">
      <t>ウワマワ</t>
    </rPh>
    <phoneticPr fontId="4"/>
  </si>
  <si>
    <t>　平成13年から着手し、順次供用開始を行っているが、ブロア等の機械器具等の修繕などその都度事後保全として対応しており、特段老朽化対策は行っていない。</t>
    <rPh sb="8" eb="10">
      <t>チャクシュ</t>
    </rPh>
    <rPh sb="45" eb="47">
      <t>ジゴ</t>
    </rPh>
    <rPh sb="47" eb="49">
      <t>ホゼン</t>
    </rPh>
    <rPh sb="59" eb="61">
      <t>トクダン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</si>
</sst>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4A-4968-93B8-793919012EA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54A-4968-93B8-793919012EA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33.33</c:v>
                </c:pt>
                <c:pt idx="4">
                  <c:v>31.43</c:v>
                </c:pt>
              </c:numCache>
            </c:numRef>
          </c:val>
          <c:extLst>
            <c:ext xmlns:c16="http://schemas.microsoft.com/office/drawing/2014/chart" uri="{C3380CC4-5D6E-409C-BE32-E72D297353CC}">
              <c16:uniqueId val="{00000000-5750-429C-B941-02502BB8CDD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50.56</c:v>
                </c:pt>
                <c:pt idx="4">
                  <c:v>47.35</c:v>
                </c:pt>
              </c:numCache>
            </c:numRef>
          </c:val>
          <c:smooth val="0"/>
          <c:extLst>
            <c:ext xmlns:c16="http://schemas.microsoft.com/office/drawing/2014/chart" uri="{C3380CC4-5D6E-409C-BE32-E72D297353CC}">
              <c16:uniqueId val="{00000001-5750-429C-B941-02502BB8CDD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90.75</c:v>
                </c:pt>
                <c:pt idx="4">
                  <c:v>90.91</c:v>
                </c:pt>
              </c:numCache>
            </c:numRef>
          </c:val>
          <c:extLst>
            <c:ext xmlns:c16="http://schemas.microsoft.com/office/drawing/2014/chart" uri="{C3380CC4-5D6E-409C-BE32-E72D297353CC}">
              <c16:uniqueId val="{00000000-A16F-42BC-B5E1-C18A1FAAEF2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83.85</c:v>
                </c:pt>
                <c:pt idx="4">
                  <c:v>81.209999999999994</c:v>
                </c:pt>
              </c:numCache>
            </c:numRef>
          </c:val>
          <c:smooth val="0"/>
          <c:extLst>
            <c:ext xmlns:c16="http://schemas.microsoft.com/office/drawing/2014/chart" uri="{C3380CC4-5D6E-409C-BE32-E72D297353CC}">
              <c16:uniqueId val="{00000001-A16F-42BC-B5E1-C18A1FAAEF2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100.56</c:v>
                </c:pt>
                <c:pt idx="4">
                  <c:v>100</c:v>
                </c:pt>
              </c:numCache>
            </c:numRef>
          </c:val>
          <c:extLst>
            <c:ext xmlns:c16="http://schemas.microsoft.com/office/drawing/2014/chart" uri="{C3380CC4-5D6E-409C-BE32-E72D297353CC}">
              <c16:uniqueId val="{00000000-F022-4404-96D2-7AE0180BA45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86.84</c:v>
                </c:pt>
                <c:pt idx="4">
                  <c:v>89.75</c:v>
                </c:pt>
              </c:numCache>
            </c:numRef>
          </c:val>
          <c:smooth val="0"/>
          <c:extLst>
            <c:ext xmlns:c16="http://schemas.microsoft.com/office/drawing/2014/chart" uri="{C3380CC4-5D6E-409C-BE32-E72D297353CC}">
              <c16:uniqueId val="{00000001-F022-4404-96D2-7AE0180BA45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58.29</c:v>
                </c:pt>
                <c:pt idx="4">
                  <c:v>61.53</c:v>
                </c:pt>
              </c:numCache>
            </c:numRef>
          </c:val>
          <c:extLst>
            <c:ext xmlns:c16="http://schemas.microsoft.com/office/drawing/2014/chart" uri="{C3380CC4-5D6E-409C-BE32-E72D297353CC}">
              <c16:uniqueId val="{00000000-A3BE-4CE8-B347-A8B421C9F30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44.22</c:v>
                </c:pt>
                <c:pt idx="4">
                  <c:v>39.64</c:v>
                </c:pt>
              </c:numCache>
            </c:numRef>
          </c:val>
          <c:smooth val="0"/>
          <c:extLst>
            <c:ext xmlns:c16="http://schemas.microsoft.com/office/drawing/2014/chart" uri="{C3380CC4-5D6E-409C-BE32-E72D297353CC}">
              <c16:uniqueId val="{00000001-A3BE-4CE8-B347-A8B421C9F30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0A-4AC1-B7C9-20CAF047EE8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C0A-4AC1-B7C9-20CAF047EE8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922-408D-9B56-6A009C7A058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254.32</c:v>
                </c:pt>
                <c:pt idx="4">
                  <c:v>249.76</c:v>
                </c:pt>
              </c:numCache>
            </c:numRef>
          </c:val>
          <c:smooth val="0"/>
          <c:extLst>
            <c:ext xmlns:c16="http://schemas.microsoft.com/office/drawing/2014/chart" uri="{C3380CC4-5D6E-409C-BE32-E72D297353CC}">
              <c16:uniqueId val="{00000001-4922-408D-9B56-6A009C7A058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88.9</c:v>
                </c:pt>
                <c:pt idx="4">
                  <c:v>114.08</c:v>
                </c:pt>
              </c:numCache>
            </c:numRef>
          </c:val>
          <c:extLst>
            <c:ext xmlns:c16="http://schemas.microsoft.com/office/drawing/2014/chart" uri="{C3380CC4-5D6E-409C-BE32-E72D297353CC}">
              <c16:uniqueId val="{00000000-A054-4278-A9A1-895E253E4B5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277.89</c:v>
                </c:pt>
                <c:pt idx="4">
                  <c:v>256.37</c:v>
                </c:pt>
              </c:numCache>
            </c:numRef>
          </c:val>
          <c:smooth val="0"/>
          <c:extLst>
            <c:ext xmlns:c16="http://schemas.microsoft.com/office/drawing/2014/chart" uri="{C3380CC4-5D6E-409C-BE32-E72D297353CC}">
              <c16:uniqueId val="{00000001-A054-4278-A9A1-895E253E4B5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866.17</c:v>
                </c:pt>
                <c:pt idx="4">
                  <c:v>864.35</c:v>
                </c:pt>
              </c:numCache>
            </c:numRef>
          </c:val>
          <c:extLst>
            <c:ext xmlns:c16="http://schemas.microsoft.com/office/drawing/2014/chart" uri="{C3380CC4-5D6E-409C-BE32-E72D297353CC}">
              <c16:uniqueId val="{00000000-ADB2-490D-97F7-30600A1E139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855.65</c:v>
                </c:pt>
                <c:pt idx="4">
                  <c:v>862.99</c:v>
                </c:pt>
              </c:numCache>
            </c:numRef>
          </c:val>
          <c:smooth val="0"/>
          <c:extLst>
            <c:ext xmlns:c16="http://schemas.microsoft.com/office/drawing/2014/chart" uri="{C3380CC4-5D6E-409C-BE32-E72D297353CC}">
              <c16:uniqueId val="{00000001-ADB2-490D-97F7-30600A1E139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35.869999999999997</c:v>
                </c:pt>
                <c:pt idx="4">
                  <c:v>34.630000000000003</c:v>
                </c:pt>
              </c:numCache>
            </c:numRef>
          </c:val>
          <c:extLst>
            <c:ext xmlns:c16="http://schemas.microsoft.com/office/drawing/2014/chart" uri="{C3380CC4-5D6E-409C-BE32-E72D297353CC}">
              <c16:uniqueId val="{00000000-85A5-4CE0-B79E-93DF3B1BE83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52.23</c:v>
                </c:pt>
                <c:pt idx="4">
                  <c:v>50.06</c:v>
                </c:pt>
              </c:numCache>
            </c:numRef>
          </c:val>
          <c:smooth val="0"/>
          <c:extLst>
            <c:ext xmlns:c16="http://schemas.microsoft.com/office/drawing/2014/chart" uri="{C3380CC4-5D6E-409C-BE32-E72D297353CC}">
              <c16:uniqueId val="{00000001-85A5-4CE0-B79E-93DF3B1BE83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446.17</c:v>
                </c:pt>
                <c:pt idx="4">
                  <c:v>463.93</c:v>
                </c:pt>
              </c:numCache>
            </c:numRef>
          </c:val>
          <c:extLst>
            <c:ext xmlns:c16="http://schemas.microsoft.com/office/drawing/2014/chart" uri="{C3380CC4-5D6E-409C-BE32-E72D297353CC}">
              <c16:uniqueId val="{00000000-E41F-4A7C-8CE7-175031BB72B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294.05</c:v>
                </c:pt>
                <c:pt idx="4">
                  <c:v>309.22000000000003</c:v>
                </c:pt>
              </c:numCache>
            </c:numRef>
          </c:val>
          <c:smooth val="0"/>
          <c:extLst>
            <c:ext xmlns:c16="http://schemas.microsoft.com/office/drawing/2014/chart" uri="{C3380CC4-5D6E-409C-BE32-E72D297353CC}">
              <c16:uniqueId val="{00000001-E41F-4A7C-8CE7-175031BB72B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萩市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L2</v>
      </c>
      <c r="X8" s="49"/>
      <c r="Y8" s="49"/>
      <c r="Z8" s="49"/>
      <c r="AA8" s="49"/>
      <c r="AB8" s="49"/>
      <c r="AC8" s="49"/>
      <c r="AD8" s="50" t="str">
        <f>データ!$M$6</f>
        <v>非設置</v>
      </c>
      <c r="AE8" s="50"/>
      <c r="AF8" s="50"/>
      <c r="AG8" s="50"/>
      <c r="AH8" s="50"/>
      <c r="AI8" s="50"/>
      <c r="AJ8" s="50"/>
      <c r="AK8" s="3"/>
      <c r="AL8" s="51">
        <f>データ!S6</f>
        <v>46439</v>
      </c>
      <c r="AM8" s="51"/>
      <c r="AN8" s="51"/>
      <c r="AO8" s="51"/>
      <c r="AP8" s="51"/>
      <c r="AQ8" s="51"/>
      <c r="AR8" s="51"/>
      <c r="AS8" s="51"/>
      <c r="AT8" s="46">
        <f>データ!T6</f>
        <v>698.31</v>
      </c>
      <c r="AU8" s="46"/>
      <c r="AV8" s="46"/>
      <c r="AW8" s="46"/>
      <c r="AX8" s="46"/>
      <c r="AY8" s="46"/>
      <c r="AZ8" s="46"/>
      <c r="BA8" s="46"/>
      <c r="BB8" s="46">
        <f>データ!U6</f>
        <v>66.5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31.75</v>
      </c>
      <c r="J10" s="46"/>
      <c r="K10" s="46"/>
      <c r="L10" s="46"/>
      <c r="M10" s="46"/>
      <c r="N10" s="46"/>
      <c r="O10" s="46"/>
      <c r="P10" s="46">
        <f>データ!P6</f>
        <v>0.36</v>
      </c>
      <c r="Q10" s="46"/>
      <c r="R10" s="46"/>
      <c r="S10" s="46"/>
      <c r="T10" s="46"/>
      <c r="U10" s="46"/>
      <c r="V10" s="46"/>
      <c r="W10" s="46">
        <f>データ!Q6</f>
        <v>100</v>
      </c>
      <c r="X10" s="46"/>
      <c r="Y10" s="46"/>
      <c r="Z10" s="46"/>
      <c r="AA10" s="46"/>
      <c r="AB10" s="46"/>
      <c r="AC10" s="46"/>
      <c r="AD10" s="51">
        <f>データ!R6</f>
        <v>2970</v>
      </c>
      <c r="AE10" s="51"/>
      <c r="AF10" s="51"/>
      <c r="AG10" s="51"/>
      <c r="AH10" s="51"/>
      <c r="AI10" s="51"/>
      <c r="AJ10" s="51"/>
      <c r="AK10" s="2"/>
      <c r="AL10" s="51">
        <f>データ!V6</f>
        <v>165</v>
      </c>
      <c r="AM10" s="51"/>
      <c r="AN10" s="51"/>
      <c r="AO10" s="51"/>
      <c r="AP10" s="51"/>
      <c r="AQ10" s="51"/>
      <c r="AR10" s="51"/>
      <c r="AS10" s="51"/>
      <c r="AT10" s="46">
        <f>データ!W6</f>
        <v>0.18</v>
      </c>
      <c r="AU10" s="46"/>
      <c r="AV10" s="46"/>
      <c r="AW10" s="46"/>
      <c r="AX10" s="46"/>
      <c r="AY10" s="46"/>
      <c r="AZ10" s="46"/>
      <c r="BA10" s="46"/>
      <c r="BB10" s="46">
        <f>データ!X6</f>
        <v>916.67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【92.82】</v>
      </c>
      <c r="F85" s="26" t="str">
        <f>データ!AT6</f>
        <v>【200.28】</v>
      </c>
      <c r="G85" s="26" t="str">
        <f>データ!BE6</f>
        <v>【254.85】</v>
      </c>
      <c r="H85" s="26" t="str">
        <f>データ!BP6</f>
        <v>【862.82】</v>
      </c>
      <c r="I85" s="26" t="str">
        <f>データ!CA6</f>
        <v>【49.71】</v>
      </c>
      <c r="J85" s="26" t="str">
        <f>データ!CL6</f>
        <v>【317.18】</v>
      </c>
      <c r="K85" s="26" t="str">
        <f>データ!CW6</f>
        <v>【47.67】</v>
      </c>
      <c r="L85" s="26" t="str">
        <f>データ!DH6</f>
        <v>【79.30】</v>
      </c>
      <c r="M85" s="26" t="str">
        <f>データ!DS6</f>
        <v>【37.31】</v>
      </c>
      <c r="N85" s="26" t="str">
        <f>データ!ED6</f>
        <v>【-】</v>
      </c>
      <c r="O85" s="26" t="str">
        <f>データ!EO6</f>
        <v>【-】</v>
      </c>
    </row>
  </sheetData>
  <sheetProtection algorithmName="SHA-512" hashValue="OUtdPGOFd73B3rBN3dNjM0R3ks0eBSd+qYtFhyhZWRUImydjW20ONPcs+f2WvNWT7TMZM9NClV8/jbpCReAL3Q==" saltValue="fMUqDYJg2t2Xir04EmeP3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352047</v>
      </c>
      <c r="D6" s="33">
        <f t="shared" si="3"/>
        <v>46</v>
      </c>
      <c r="E6" s="33">
        <f t="shared" si="3"/>
        <v>18</v>
      </c>
      <c r="F6" s="33">
        <f t="shared" si="3"/>
        <v>1</v>
      </c>
      <c r="G6" s="33">
        <f t="shared" si="3"/>
        <v>0</v>
      </c>
      <c r="H6" s="33" t="str">
        <f t="shared" si="3"/>
        <v>山口県　萩市</v>
      </c>
      <c r="I6" s="33" t="str">
        <f t="shared" si="3"/>
        <v>法適用</v>
      </c>
      <c r="J6" s="33" t="str">
        <f t="shared" si="3"/>
        <v>下水道事業</v>
      </c>
      <c r="K6" s="33" t="str">
        <f t="shared" si="3"/>
        <v>個別排水処理</v>
      </c>
      <c r="L6" s="33" t="str">
        <f t="shared" si="3"/>
        <v>L2</v>
      </c>
      <c r="M6" s="33" t="str">
        <f t="shared" si="3"/>
        <v>非設置</v>
      </c>
      <c r="N6" s="34" t="str">
        <f t="shared" si="3"/>
        <v>-</v>
      </c>
      <c r="O6" s="34">
        <f t="shared" si="3"/>
        <v>31.75</v>
      </c>
      <c r="P6" s="34">
        <f t="shared" si="3"/>
        <v>0.36</v>
      </c>
      <c r="Q6" s="34">
        <f t="shared" si="3"/>
        <v>100</v>
      </c>
      <c r="R6" s="34">
        <f t="shared" si="3"/>
        <v>2970</v>
      </c>
      <c r="S6" s="34">
        <f t="shared" si="3"/>
        <v>46439</v>
      </c>
      <c r="T6" s="34">
        <f t="shared" si="3"/>
        <v>698.31</v>
      </c>
      <c r="U6" s="34">
        <f t="shared" si="3"/>
        <v>66.5</v>
      </c>
      <c r="V6" s="34">
        <f t="shared" si="3"/>
        <v>165</v>
      </c>
      <c r="W6" s="34">
        <f t="shared" si="3"/>
        <v>0.18</v>
      </c>
      <c r="X6" s="34">
        <f t="shared" si="3"/>
        <v>916.67</v>
      </c>
      <c r="Y6" s="35" t="str">
        <f>IF(Y7="",NA(),Y7)</f>
        <v>-</v>
      </c>
      <c r="Z6" s="35" t="str">
        <f t="shared" ref="Z6:AH6" si="4">IF(Z7="",NA(),Z7)</f>
        <v>-</v>
      </c>
      <c r="AA6" s="35" t="str">
        <f t="shared" si="4"/>
        <v>-</v>
      </c>
      <c r="AB6" s="35">
        <f t="shared" si="4"/>
        <v>100.56</v>
      </c>
      <c r="AC6" s="35">
        <f t="shared" si="4"/>
        <v>100</v>
      </c>
      <c r="AD6" s="35" t="str">
        <f t="shared" si="4"/>
        <v>-</v>
      </c>
      <c r="AE6" s="35" t="str">
        <f t="shared" si="4"/>
        <v>-</v>
      </c>
      <c r="AF6" s="35" t="str">
        <f t="shared" si="4"/>
        <v>-</v>
      </c>
      <c r="AG6" s="35">
        <f t="shared" si="4"/>
        <v>86.84</v>
      </c>
      <c r="AH6" s="35">
        <f t="shared" si="4"/>
        <v>89.75</v>
      </c>
      <c r="AI6" s="34" t="str">
        <f>IF(AI7="","",IF(AI7="-","【-】","【"&amp;SUBSTITUTE(TEXT(AI7,"#,##0.00"),"-","△")&amp;"】"))</f>
        <v>【92.82】</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254.32</v>
      </c>
      <c r="AS6" s="35">
        <f t="shared" si="5"/>
        <v>249.76</v>
      </c>
      <c r="AT6" s="34" t="str">
        <f>IF(AT7="","",IF(AT7="-","【-】","【"&amp;SUBSTITUTE(TEXT(AT7,"#,##0.00"),"-","△")&amp;"】"))</f>
        <v>【200.28】</v>
      </c>
      <c r="AU6" s="35" t="str">
        <f>IF(AU7="",NA(),AU7)</f>
        <v>-</v>
      </c>
      <c r="AV6" s="35" t="str">
        <f t="shared" ref="AV6:BD6" si="6">IF(AV7="",NA(),AV7)</f>
        <v>-</v>
      </c>
      <c r="AW6" s="35" t="str">
        <f t="shared" si="6"/>
        <v>-</v>
      </c>
      <c r="AX6" s="35">
        <f t="shared" si="6"/>
        <v>88.9</v>
      </c>
      <c r="AY6" s="35">
        <f t="shared" si="6"/>
        <v>114.08</v>
      </c>
      <c r="AZ6" s="35" t="str">
        <f t="shared" si="6"/>
        <v>-</v>
      </c>
      <c r="BA6" s="35" t="str">
        <f t="shared" si="6"/>
        <v>-</v>
      </c>
      <c r="BB6" s="35" t="str">
        <f t="shared" si="6"/>
        <v>-</v>
      </c>
      <c r="BC6" s="35">
        <f t="shared" si="6"/>
        <v>277.89</v>
      </c>
      <c r="BD6" s="35">
        <f t="shared" si="6"/>
        <v>256.37</v>
      </c>
      <c r="BE6" s="34" t="str">
        <f>IF(BE7="","",IF(BE7="-","【-】","【"&amp;SUBSTITUTE(TEXT(BE7,"#,##0.00"),"-","△")&amp;"】"))</f>
        <v>【254.85】</v>
      </c>
      <c r="BF6" s="35" t="str">
        <f>IF(BF7="",NA(),BF7)</f>
        <v>-</v>
      </c>
      <c r="BG6" s="35" t="str">
        <f t="shared" ref="BG6:BO6" si="7">IF(BG7="",NA(),BG7)</f>
        <v>-</v>
      </c>
      <c r="BH6" s="35" t="str">
        <f t="shared" si="7"/>
        <v>-</v>
      </c>
      <c r="BI6" s="35">
        <f t="shared" si="7"/>
        <v>866.17</v>
      </c>
      <c r="BJ6" s="35">
        <f t="shared" si="7"/>
        <v>864.35</v>
      </c>
      <c r="BK6" s="35" t="str">
        <f t="shared" si="7"/>
        <v>-</v>
      </c>
      <c r="BL6" s="35" t="str">
        <f t="shared" si="7"/>
        <v>-</v>
      </c>
      <c r="BM6" s="35" t="str">
        <f t="shared" si="7"/>
        <v>-</v>
      </c>
      <c r="BN6" s="35">
        <f t="shared" si="7"/>
        <v>855.65</v>
      </c>
      <c r="BO6" s="35">
        <f t="shared" si="7"/>
        <v>862.99</v>
      </c>
      <c r="BP6" s="34" t="str">
        <f>IF(BP7="","",IF(BP7="-","【-】","【"&amp;SUBSTITUTE(TEXT(BP7,"#,##0.00"),"-","△")&amp;"】"))</f>
        <v>【862.82】</v>
      </c>
      <c r="BQ6" s="35" t="str">
        <f>IF(BQ7="",NA(),BQ7)</f>
        <v>-</v>
      </c>
      <c r="BR6" s="35" t="str">
        <f t="shared" ref="BR6:BZ6" si="8">IF(BR7="",NA(),BR7)</f>
        <v>-</v>
      </c>
      <c r="BS6" s="35" t="str">
        <f t="shared" si="8"/>
        <v>-</v>
      </c>
      <c r="BT6" s="35">
        <f t="shared" si="8"/>
        <v>35.869999999999997</v>
      </c>
      <c r="BU6" s="35">
        <f t="shared" si="8"/>
        <v>34.630000000000003</v>
      </c>
      <c r="BV6" s="35" t="str">
        <f t="shared" si="8"/>
        <v>-</v>
      </c>
      <c r="BW6" s="35" t="str">
        <f t="shared" si="8"/>
        <v>-</v>
      </c>
      <c r="BX6" s="35" t="str">
        <f t="shared" si="8"/>
        <v>-</v>
      </c>
      <c r="BY6" s="35">
        <f t="shared" si="8"/>
        <v>52.23</v>
      </c>
      <c r="BZ6" s="35">
        <f t="shared" si="8"/>
        <v>50.06</v>
      </c>
      <c r="CA6" s="34" t="str">
        <f>IF(CA7="","",IF(CA7="-","【-】","【"&amp;SUBSTITUTE(TEXT(CA7,"#,##0.00"),"-","△")&amp;"】"))</f>
        <v>【49.71】</v>
      </c>
      <c r="CB6" s="35" t="str">
        <f>IF(CB7="",NA(),CB7)</f>
        <v>-</v>
      </c>
      <c r="CC6" s="35" t="str">
        <f t="shared" ref="CC6:CK6" si="9">IF(CC7="",NA(),CC7)</f>
        <v>-</v>
      </c>
      <c r="CD6" s="35" t="str">
        <f t="shared" si="9"/>
        <v>-</v>
      </c>
      <c r="CE6" s="35">
        <f t="shared" si="9"/>
        <v>446.17</v>
      </c>
      <c r="CF6" s="35">
        <f t="shared" si="9"/>
        <v>463.93</v>
      </c>
      <c r="CG6" s="35" t="str">
        <f t="shared" si="9"/>
        <v>-</v>
      </c>
      <c r="CH6" s="35" t="str">
        <f t="shared" si="9"/>
        <v>-</v>
      </c>
      <c r="CI6" s="35" t="str">
        <f t="shared" si="9"/>
        <v>-</v>
      </c>
      <c r="CJ6" s="35">
        <f t="shared" si="9"/>
        <v>294.05</v>
      </c>
      <c r="CK6" s="35">
        <f t="shared" si="9"/>
        <v>309.22000000000003</v>
      </c>
      <c r="CL6" s="34" t="str">
        <f>IF(CL7="","",IF(CL7="-","【-】","【"&amp;SUBSTITUTE(TEXT(CL7,"#,##0.00"),"-","△")&amp;"】"))</f>
        <v>【317.18】</v>
      </c>
      <c r="CM6" s="35" t="str">
        <f>IF(CM7="",NA(),CM7)</f>
        <v>-</v>
      </c>
      <c r="CN6" s="35" t="str">
        <f t="shared" ref="CN6:CV6" si="10">IF(CN7="",NA(),CN7)</f>
        <v>-</v>
      </c>
      <c r="CO6" s="35" t="str">
        <f t="shared" si="10"/>
        <v>-</v>
      </c>
      <c r="CP6" s="35">
        <f t="shared" si="10"/>
        <v>33.33</v>
      </c>
      <c r="CQ6" s="35">
        <f t="shared" si="10"/>
        <v>31.43</v>
      </c>
      <c r="CR6" s="35" t="str">
        <f t="shared" si="10"/>
        <v>-</v>
      </c>
      <c r="CS6" s="35" t="str">
        <f t="shared" si="10"/>
        <v>-</v>
      </c>
      <c r="CT6" s="35" t="str">
        <f t="shared" si="10"/>
        <v>-</v>
      </c>
      <c r="CU6" s="35">
        <f t="shared" si="10"/>
        <v>50.56</v>
      </c>
      <c r="CV6" s="35">
        <f t="shared" si="10"/>
        <v>47.35</v>
      </c>
      <c r="CW6" s="34" t="str">
        <f>IF(CW7="","",IF(CW7="-","【-】","【"&amp;SUBSTITUTE(TEXT(CW7,"#,##0.00"),"-","△")&amp;"】"))</f>
        <v>【47.67】</v>
      </c>
      <c r="CX6" s="35" t="str">
        <f>IF(CX7="",NA(),CX7)</f>
        <v>-</v>
      </c>
      <c r="CY6" s="35" t="str">
        <f t="shared" ref="CY6:DG6" si="11">IF(CY7="",NA(),CY7)</f>
        <v>-</v>
      </c>
      <c r="CZ6" s="35" t="str">
        <f t="shared" si="11"/>
        <v>-</v>
      </c>
      <c r="DA6" s="35">
        <f t="shared" si="11"/>
        <v>90.75</v>
      </c>
      <c r="DB6" s="35">
        <f t="shared" si="11"/>
        <v>90.91</v>
      </c>
      <c r="DC6" s="35" t="str">
        <f t="shared" si="11"/>
        <v>-</v>
      </c>
      <c r="DD6" s="35" t="str">
        <f t="shared" si="11"/>
        <v>-</v>
      </c>
      <c r="DE6" s="35" t="str">
        <f t="shared" si="11"/>
        <v>-</v>
      </c>
      <c r="DF6" s="35">
        <f t="shared" si="11"/>
        <v>83.85</v>
      </c>
      <c r="DG6" s="35">
        <f t="shared" si="11"/>
        <v>81.209999999999994</v>
      </c>
      <c r="DH6" s="34" t="str">
        <f>IF(DH7="","",IF(DH7="-","【-】","【"&amp;SUBSTITUTE(TEXT(DH7,"#,##0.00"),"-","△")&amp;"】"))</f>
        <v>【79.30】</v>
      </c>
      <c r="DI6" s="35" t="str">
        <f>IF(DI7="",NA(),DI7)</f>
        <v>-</v>
      </c>
      <c r="DJ6" s="35" t="str">
        <f t="shared" ref="DJ6:DR6" si="12">IF(DJ7="",NA(),DJ7)</f>
        <v>-</v>
      </c>
      <c r="DK6" s="35" t="str">
        <f t="shared" si="12"/>
        <v>-</v>
      </c>
      <c r="DL6" s="35">
        <f t="shared" si="12"/>
        <v>58.29</v>
      </c>
      <c r="DM6" s="35">
        <f t="shared" si="12"/>
        <v>61.53</v>
      </c>
      <c r="DN6" s="35" t="str">
        <f t="shared" si="12"/>
        <v>-</v>
      </c>
      <c r="DO6" s="35" t="str">
        <f t="shared" si="12"/>
        <v>-</v>
      </c>
      <c r="DP6" s="35" t="str">
        <f t="shared" si="12"/>
        <v>-</v>
      </c>
      <c r="DQ6" s="35">
        <f t="shared" si="12"/>
        <v>44.22</v>
      </c>
      <c r="DR6" s="35">
        <f t="shared" si="12"/>
        <v>39.64</v>
      </c>
      <c r="DS6" s="34" t="str">
        <f>IF(DS7="","",IF(DS7="-","【-】","【"&amp;SUBSTITUTE(TEXT(DS7,"#,##0.00"),"-","△")&amp;"】"))</f>
        <v>【37.31】</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2019</v>
      </c>
      <c r="C7" s="37">
        <v>352047</v>
      </c>
      <c r="D7" s="37">
        <v>46</v>
      </c>
      <c r="E7" s="37">
        <v>18</v>
      </c>
      <c r="F7" s="37">
        <v>1</v>
      </c>
      <c r="G7" s="37">
        <v>0</v>
      </c>
      <c r="H7" s="37" t="s">
        <v>96</v>
      </c>
      <c r="I7" s="37" t="s">
        <v>97</v>
      </c>
      <c r="J7" s="37" t="s">
        <v>98</v>
      </c>
      <c r="K7" s="37" t="s">
        <v>99</v>
      </c>
      <c r="L7" s="37" t="s">
        <v>100</v>
      </c>
      <c r="M7" s="37" t="s">
        <v>101</v>
      </c>
      <c r="N7" s="38" t="s">
        <v>102</v>
      </c>
      <c r="O7" s="38">
        <v>31.75</v>
      </c>
      <c r="P7" s="38">
        <v>0.36</v>
      </c>
      <c r="Q7" s="38">
        <v>100</v>
      </c>
      <c r="R7" s="38">
        <v>2970</v>
      </c>
      <c r="S7" s="38">
        <v>46439</v>
      </c>
      <c r="T7" s="38">
        <v>698.31</v>
      </c>
      <c r="U7" s="38">
        <v>66.5</v>
      </c>
      <c r="V7" s="38">
        <v>165</v>
      </c>
      <c r="W7" s="38">
        <v>0.18</v>
      </c>
      <c r="X7" s="38">
        <v>916.67</v>
      </c>
      <c r="Y7" s="38" t="s">
        <v>102</v>
      </c>
      <c r="Z7" s="38" t="s">
        <v>102</v>
      </c>
      <c r="AA7" s="38" t="s">
        <v>102</v>
      </c>
      <c r="AB7" s="38">
        <v>100.56</v>
      </c>
      <c r="AC7" s="38">
        <v>100</v>
      </c>
      <c r="AD7" s="38" t="s">
        <v>102</v>
      </c>
      <c r="AE7" s="38" t="s">
        <v>102</v>
      </c>
      <c r="AF7" s="38" t="s">
        <v>102</v>
      </c>
      <c r="AG7" s="38">
        <v>86.84</v>
      </c>
      <c r="AH7" s="38">
        <v>89.75</v>
      </c>
      <c r="AI7" s="38">
        <v>92.82</v>
      </c>
      <c r="AJ7" s="38" t="s">
        <v>102</v>
      </c>
      <c r="AK7" s="38" t="s">
        <v>102</v>
      </c>
      <c r="AL7" s="38" t="s">
        <v>102</v>
      </c>
      <c r="AM7" s="38">
        <v>0</v>
      </c>
      <c r="AN7" s="38">
        <v>0</v>
      </c>
      <c r="AO7" s="38" t="s">
        <v>102</v>
      </c>
      <c r="AP7" s="38" t="s">
        <v>102</v>
      </c>
      <c r="AQ7" s="38" t="s">
        <v>102</v>
      </c>
      <c r="AR7" s="38">
        <v>254.32</v>
      </c>
      <c r="AS7" s="38">
        <v>249.76</v>
      </c>
      <c r="AT7" s="38">
        <v>200.28</v>
      </c>
      <c r="AU7" s="38" t="s">
        <v>102</v>
      </c>
      <c r="AV7" s="38" t="s">
        <v>102</v>
      </c>
      <c r="AW7" s="38" t="s">
        <v>102</v>
      </c>
      <c r="AX7" s="38">
        <v>88.9</v>
      </c>
      <c r="AY7" s="38">
        <v>114.08</v>
      </c>
      <c r="AZ7" s="38" t="s">
        <v>102</v>
      </c>
      <c r="BA7" s="38" t="s">
        <v>102</v>
      </c>
      <c r="BB7" s="38" t="s">
        <v>102</v>
      </c>
      <c r="BC7" s="38">
        <v>277.89</v>
      </c>
      <c r="BD7" s="38">
        <v>256.37</v>
      </c>
      <c r="BE7" s="38">
        <v>254.85</v>
      </c>
      <c r="BF7" s="38" t="s">
        <v>102</v>
      </c>
      <c r="BG7" s="38" t="s">
        <v>102</v>
      </c>
      <c r="BH7" s="38" t="s">
        <v>102</v>
      </c>
      <c r="BI7" s="38">
        <v>866.17</v>
      </c>
      <c r="BJ7" s="38">
        <v>864.35</v>
      </c>
      <c r="BK7" s="38" t="s">
        <v>102</v>
      </c>
      <c r="BL7" s="38" t="s">
        <v>102</v>
      </c>
      <c r="BM7" s="38" t="s">
        <v>102</v>
      </c>
      <c r="BN7" s="38">
        <v>855.65</v>
      </c>
      <c r="BO7" s="38">
        <v>862.99</v>
      </c>
      <c r="BP7" s="38">
        <v>862.82</v>
      </c>
      <c r="BQ7" s="38" t="s">
        <v>102</v>
      </c>
      <c r="BR7" s="38" t="s">
        <v>102</v>
      </c>
      <c r="BS7" s="38" t="s">
        <v>102</v>
      </c>
      <c r="BT7" s="38">
        <v>35.869999999999997</v>
      </c>
      <c r="BU7" s="38">
        <v>34.630000000000003</v>
      </c>
      <c r="BV7" s="38" t="s">
        <v>102</v>
      </c>
      <c r="BW7" s="38" t="s">
        <v>102</v>
      </c>
      <c r="BX7" s="38" t="s">
        <v>102</v>
      </c>
      <c r="BY7" s="38">
        <v>52.23</v>
      </c>
      <c r="BZ7" s="38">
        <v>50.06</v>
      </c>
      <c r="CA7" s="38">
        <v>49.71</v>
      </c>
      <c r="CB7" s="38" t="s">
        <v>102</v>
      </c>
      <c r="CC7" s="38" t="s">
        <v>102</v>
      </c>
      <c r="CD7" s="38" t="s">
        <v>102</v>
      </c>
      <c r="CE7" s="38">
        <v>446.17</v>
      </c>
      <c r="CF7" s="38">
        <v>463.93</v>
      </c>
      <c r="CG7" s="38" t="s">
        <v>102</v>
      </c>
      <c r="CH7" s="38" t="s">
        <v>102</v>
      </c>
      <c r="CI7" s="38" t="s">
        <v>102</v>
      </c>
      <c r="CJ7" s="38">
        <v>294.05</v>
      </c>
      <c r="CK7" s="38">
        <v>309.22000000000003</v>
      </c>
      <c r="CL7" s="38">
        <v>317.18</v>
      </c>
      <c r="CM7" s="38" t="s">
        <v>102</v>
      </c>
      <c r="CN7" s="38" t="s">
        <v>102</v>
      </c>
      <c r="CO7" s="38" t="s">
        <v>102</v>
      </c>
      <c r="CP7" s="38">
        <v>33.33</v>
      </c>
      <c r="CQ7" s="38">
        <v>31.43</v>
      </c>
      <c r="CR7" s="38" t="s">
        <v>102</v>
      </c>
      <c r="CS7" s="38" t="s">
        <v>102</v>
      </c>
      <c r="CT7" s="38" t="s">
        <v>102</v>
      </c>
      <c r="CU7" s="38">
        <v>50.56</v>
      </c>
      <c r="CV7" s="38">
        <v>47.35</v>
      </c>
      <c r="CW7" s="38">
        <v>47.67</v>
      </c>
      <c r="CX7" s="38" t="s">
        <v>102</v>
      </c>
      <c r="CY7" s="38" t="s">
        <v>102</v>
      </c>
      <c r="CZ7" s="38" t="s">
        <v>102</v>
      </c>
      <c r="DA7" s="38">
        <v>90.75</v>
      </c>
      <c r="DB7" s="38">
        <v>90.91</v>
      </c>
      <c r="DC7" s="38" t="s">
        <v>102</v>
      </c>
      <c r="DD7" s="38" t="s">
        <v>102</v>
      </c>
      <c r="DE7" s="38" t="s">
        <v>102</v>
      </c>
      <c r="DF7" s="38">
        <v>83.85</v>
      </c>
      <c r="DG7" s="38">
        <v>81.209999999999994</v>
      </c>
      <c r="DH7" s="38">
        <v>79.3</v>
      </c>
      <c r="DI7" s="38" t="s">
        <v>102</v>
      </c>
      <c r="DJ7" s="38" t="s">
        <v>102</v>
      </c>
      <c r="DK7" s="38" t="s">
        <v>102</v>
      </c>
      <c r="DL7" s="38">
        <v>58.29</v>
      </c>
      <c r="DM7" s="38">
        <v>61.53</v>
      </c>
      <c r="DN7" s="38" t="s">
        <v>102</v>
      </c>
      <c r="DO7" s="38" t="s">
        <v>102</v>
      </c>
      <c r="DP7" s="38" t="s">
        <v>102</v>
      </c>
      <c r="DQ7" s="38">
        <v>44.22</v>
      </c>
      <c r="DR7" s="38">
        <v>39.64</v>
      </c>
      <c r="DS7" s="38">
        <v>37.31</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BHG026084</cp:lastModifiedBy>
  <cp:lastPrinted>2021-01-21T02:31:16Z</cp:lastPrinted>
  <dcterms:created xsi:type="dcterms:W3CDTF">2020-12-04T02:40:51Z</dcterms:created>
  <dcterms:modified xsi:type="dcterms:W3CDTF">2021-02-25T23:35:16Z</dcterms:modified>
  <cp:category/>
</cp:coreProperties>
</file>