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72.31.26.225\koukyou\下水道管理係\003 地方公営企業決算状況調査関係\R02決算統計\20220204_公営企業に係る「経営比較分析表」（令和２年度決算）の分析等について\02_提出\"/>
    </mc:Choice>
  </mc:AlternateContent>
  <xr:revisionPtr revIDLastSave="0" documentId="13_ncr:1_{3824D457-A8D7-4F6A-A5AD-D7B86FE4E12C}" xr6:coauthVersionLast="47" xr6:coauthVersionMax="47" xr10:uidLastSave="{00000000-0000-0000-0000-000000000000}"/>
  <workbookProtection workbookAlgorithmName="SHA-512" workbookHashValue="ngoU+0+eDz6xOVhp8nyDM72OZ1ZJphjUexdbgMa2Ue3fm6HYGXoJgXiXdpvf1hafWl3azzA9PCzkh1MNrMS6wg==" workbookSaltValue="0uBrbSyiPHEy7md5uQXZi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W10" i="4" s="1"/>
  <c r="P6" i="5"/>
  <c r="O6" i="5"/>
  <c r="I10" i="4" s="1"/>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BB10" i="4"/>
  <c r="AT10" i="4"/>
  <c r="AD10" i="4"/>
  <c r="P10" i="4"/>
  <c r="B10" i="4"/>
  <c r="W8" i="4"/>
  <c r="P8"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<sst xmlns="http://schemas.openxmlformats.org/spreadsheetml/2006/main" count="275" uniqueCount="117">
  <si>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</si>
  <si>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</si>
  <si>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</si>
  <si>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</si>
  <si>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</si>
  <si>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</si>
  <si>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</si>
  <si>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</si>
  <si>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</si>
  <si>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</si>
  <si>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</si>
  <si>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</si>
  <si>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</si>
  <si>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</si>
  <si>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</si>
  <si>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</si>
  <si>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</si>
  <si>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</si>
  <si>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</si>
  <si>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</si>
  <si>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</si>
  <si>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</si>
  <si>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</si>
  <si>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</si>
  <si>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</si>
  <si>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</si>
  <si>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</si>
  <si>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</si>
  <si>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</si>
  <si>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</si>
  <si>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</si>
  <si>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</si>
  <si>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</si>
  <si>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</si>
  <si>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</si>
  <si>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</si>
  <si>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</si>
  <si>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</si>
  <si>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</si>
  <si>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</si>
  <si>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</si>
  <si>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</si>
  <si>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</si>
  <si>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</si>
  <si>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</si>
  <si>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</si>
  <si>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</si>
  <si>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</si>
  <si>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</si>
  <si>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</si>
  <si>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</si>
  <si>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</si>
  <si>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</si>
  <si>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</si>
  <si>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</si>
  <si>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</si>
  <si>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</si>
  <si>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</si>
  <si>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</si>
  <si>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</si>
  <si>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</si>
  <si>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</si>
  <si>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</si>
  <si>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</si>
  <si>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</si>
  <si>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</si>
  <si>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</si>
  <si>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</si>
  <si>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</si>
  <si>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</si>
  <si>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</si>
  <si>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</si>
  <si>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</si>
  <si>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</si>
  <si>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</si>
  <si>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</si>
  <si>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</si>
  <si>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</si>
  <si>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</si>
  <si>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</si>
  <si>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</si>
  <si>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</si>
  <si>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</si>
  <si>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</si>
  <si>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</si>
  <si>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</si>
  <si>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</si>
  <si>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</si>
  <si>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</si>
  <si>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</si>
  <si>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</si>
  <si>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</si>
  <si>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</si>
  <si>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</si>
  <si>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</si>
  <si>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</si>
  <si>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</si>
  <si>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</si>
  <si>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</si>
  <si>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</si>
  <si>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</si>
  <si>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</si>
  <si>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</si>
  <si>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</si>
  <si>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</si>
  <si>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</si>
  <si>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</si>
  <si>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</si>
  <si>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</si>
  <si>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</si>
  <si>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</si>
  <si>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</si>
  <si>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</si>
  <si>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</si>
  <si>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萩市の農業集落排水事業は、平成6年に供用開始し、14処理区の運営を行っている。
　平成30年度から地方公営企業法を適用したため、これ以前の数値は無い。
　経常収支比率は収支不足を一般会計から繰り入れを行っているため100％をとなっている。
　流動比率は平均値より低く100％に届いておらず一般会計からの繰入金で事業運営を行っている。
　企業債残高対事業規模比率は、平均値と比べ大きく上回っている。
　経費回収率は増加傾向で平均値を上回り、汚水処理原価は減少傾向で平均値を下回っている。
　施設利用率は中山間地域で人口が減少していることから計画と乖離が生じている。
　水洗化率は平均値より上回っているが、高齢化や後継者不足等により今後もこれ以上の増加は見込まれない。</t>
    <rPh sb="31" eb="33">
      <t>ウンエイ</t>
    </rPh>
    <rPh sb="34" eb="35">
      <t>オコナ</t>
    </rPh>
    <rPh sb="78" eb="80">
      <t>ケイジョウ</t>
    </rPh>
    <rPh sb="80" eb="82">
      <t>シュウシ</t>
    </rPh>
    <rPh sb="82" eb="84">
      <t>ヒリツ</t>
    </rPh>
    <rPh sb="85" eb="87">
      <t>シュウシ</t>
    </rPh>
    <rPh sb="87" eb="89">
      <t>フソク</t>
    </rPh>
    <rPh sb="90" eb="92">
      <t>イッパン</t>
    </rPh>
    <rPh sb="92" eb="94">
      <t>カイケイ</t>
    </rPh>
    <rPh sb="96" eb="97">
      <t>ク</t>
    </rPh>
    <rPh sb="98" eb="99">
      <t>イ</t>
    </rPh>
    <rPh sb="101" eb="102">
      <t>オコナ</t>
    </rPh>
    <rPh sb="122" eb="126">
      <t>リュウドウヒリツ</t>
    </rPh>
    <rPh sb="127" eb="130">
      <t>ヘイキンチ</t>
    </rPh>
    <rPh sb="132" eb="133">
      <t>ヒク</t>
    </rPh>
    <rPh sb="139" eb="140">
      <t>トド</t>
    </rPh>
    <rPh sb="145" eb="149">
      <t>イッパンカイケイ</t>
    </rPh>
    <rPh sb="152" eb="155">
      <t>クリイレキン</t>
    </rPh>
    <rPh sb="156" eb="158">
      <t>ジギョウ</t>
    </rPh>
    <rPh sb="158" eb="160">
      <t>ウンエイ</t>
    </rPh>
    <rPh sb="161" eb="162">
      <t>オコナ</t>
    </rPh>
    <rPh sb="183" eb="186">
      <t>ヘイキンチ</t>
    </rPh>
    <rPh sb="187" eb="188">
      <t>クラ</t>
    </rPh>
    <rPh sb="189" eb="190">
      <t>オオ</t>
    </rPh>
    <rPh sb="192" eb="194">
      <t>ウワマワ</t>
    </rPh>
    <rPh sb="207" eb="211">
      <t>ゾウカケイコウ</t>
    </rPh>
    <rPh sb="212" eb="215">
      <t>ヘイキンチ</t>
    </rPh>
    <rPh sb="220" eb="224">
      <t>オスイショリ</t>
    </rPh>
    <rPh sb="224" eb="226">
      <t>ゲンカ</t>
    </rPh>
    <rPh sb="227" eb="231">
      <t>ゲンショウケイコウ</t>
    </rPh>
    <rPh sb="232" eb="235">
      <t>ヘイキンチ</t>
    </rPh>
    <rPh sb="236" eb="238">
      <t>シタマワ</t>
    </rPh>
    <rPh sb="251" eb="252">
      <t>チュウ</t>
    </rPh>
    <rPh sb="252" eb="254">
      <t>サンカン</t>
    </rPh>
    <rPh sb="254" eb="256">
      <t>チイキ</t>
    </rPh>
    <rPh sb="257" eb="259">
      <t>ジンコウ</t>
    </rPh>
    <rPh sb="260" eb="262">
      <t>ゲンショウ</t>
    </rPh>
    <rPh sb="270" eb="272">
      <t>ケイカク</t>
    </rPh>
    <rPh sb="273" eb="275">
      <t>カイリ</t>
    </rPh>
    <rPh sb="276" eb="277">
      <t>ショウ</t>
    </rPh>
    <rPh sb="289" eb="292">
      <t>ヘイキンチ</t>
    </rPh>
    <rPh sb="294" eb="296">
      <t>ウワマワ</t>
    </rPh>
    <rPh sb="302" eb="305">
      <t>コウレイカ</t>
    </rPh>
    <rPh sb="306" eb="309">
      <t>コウケイシャ</t>
    </rPh>
    <rPh sb="309" eb="311">
      <t>フソク</t>
    </rPh>
    <rPh sb="311" eb="312">
      <t>トウ</t>
    </rPh>
    <rPh sb="315" eb="317">
      <t>コンゴ</t>
    </rPh>
    <rPh sb="320" eb="322">
      <t>イジョウ</t>
    </rPh>
    <rPh sb="323" eb="325">
      <t>ゾウカ</t>
    </rPh>
    <phoneticPr fontId="4"/>
  </si>
  <si>
    <t>　経費回収率及び流動比率が100％に達していないことからも、収入の確保や一層のコスト縮減など、より慎重な財政運営が必要となっている。
　また、ほとんどの指標において平均値と比較すると厳しい経営状況であるが、平成30年度から他事業の適化に伴い事業ごとにあった特別会計を公営企業会計で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76" eb="78">
      <t>シヒョウ</t>
    </rPh>
    <rPh sb="82" eb="85">
      <t>ヘイキンチ</t>
    </rPh>
    <rPh sb="86" eb="88">
      <t>ヒカク</t>
    </rPh>
    <rPh sb="91" eb="92">
      <t>キビ</t>
    </rPh>
    <rPh sb="94" eb="96">
      <t>ケイエイ</t>
    </rPh>
    <rPh sb="96" eb="98">
      <t>ジョウキョウ</t>
    </rPh>
    <rPh sb="133" eb="135">
      <t>コウエイ</t>
    </rPh>
    <rPh sb="135" eb="137">
      <t>キギョウ</t>
    </rPh>
    <rPh sb="137" eb="139">
      <t>カイケイ</t>
    </rPh>
    <phoneticPr fontId="4"/>
  </si>
  <si>
    <r>
      <t>　機能強化事業（補助事業）により平成25年に基本計画等を策定し、平成26～30年に処理施設及び管渠ともに補助事業により改築を行った処理区がある。
　有形固定資産減価償却率は平均値より高くなっていることから老朽化が進んでいる現状である</t>
    </r>
    <r>
      <rPr>
        <sz val="11"/>
        <color rgb="FFFF0000"/>
        <rFont val="ＭＳ ゴシック"/>
        <family val="3"/>
        <charset val="128"/>
      </rPr>
      <t>。
　今後は最適整備構想に基づき、令和４年度から優先順位の高い処理区から順次更新改良に取り組んでいくところである。</t>
    </r>
    <rPh sb="52" eb="54">
      <t>ホジョ</t>
    </rPh>
    <rPh sb="54" eb="56">
      <t>ジギョウ</t>
    </rPh>
    <rPh sb="62" eb="63">
      <t>オコナ</t>
    </rPh>
    <rPh sb="119" eb="121">
      <t>コンゴ</t>
    </rPh>
    <rPh sb="122" eb="124">
      <t>サイテキ</t>
    </rPh>
    <rPh sb="124" eb="126">
      <t>セイビ</t>
    </rPh>
    <rPh sb="126" eb="128">
      <t>コウソウ</t>
    </rPh>
    <rPh sb="129" eb="130">
      <t>モト</t>
    </rPh>
    <rPh sb="133" eb="135">
      <t>レイワ</t>
    </rPh>
    <rPh sb="136" eb="138">
      <t>ネンド</t>
    </rPh>
    <rPh sb="140" eb="142">
      <t>ユウセン</t>
    </rPh>
    <rPh sb="142" eb="144">
      <t>ジュンイ</t>
    </rPh>
    <rPh sb="145" eb="146">
      <t>タカ</t>
    </rPh>
    <rPh sb="147" eb="149">
      <t>ショリ</t>
    </rPh>
    <rPh sb="149" eb="150">
      <t>ク</t>
    </rPh>
    <rPh sb="152" eb="154">
      <t>ジュンジ</t>
    </rPh>
    <rPh sb="154" eb="156">
      <t>コウシン</t>
    </rPh>
    <rPh sb="156" eb="158">
      <t>カイリョウ</t>
    </rPh>
    <rPh sb="159" eb="160">
      <t>ト</t>
    </rPh>
    <rPh sb="161" eb="16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</si>
</sst>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512-4349-97DE-1FFD31C9EB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c:ext xmlns:c16="http://schemas.microsoft.com/office/drawing/2014/chart" uri="{C3380CC4-5D6E-409C-BE32-E72D297353CC}">
              <c16:uniqueId val="{00000001-B512-4349-97DE-1FFD31C9EB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37.520000000000003</c:v>
                </c:pt>
                <c:pt idx="3">
                  <c:v>37.549999999999997</c:v>
                </c:pt>
                <c:pt idx="4">
                  <c:v>42.58</c:v>
                </c:pt>
              </c:numCache>
            </c:numRef>
          </c:val>
          <c:extLst>
            <c:ext xmlns:c16="http://schemas.microsoft.com/office/drawing/2014/chart" uri="{C3380CC4-5D6E-409C-BE32-E72D297353CC}">
              <c16:uniqueId val="{00000000-1C2A-494B-AC62-B68CF96399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c:ext xmlns:c16="http://schemas.microsoft.com/office/drawing/2014/chart" uri="{C3380CC4-5D6E-409C-BE32-E72D297353CC}">
              <c16:uniqueId val="{00000001-1C2A-494B-AC62-B68CF96399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88.79</c:v>
                </c:pt>
                <c:pt idx="3">
                  <c:v>87.69</c:v>
                </c:pt>
                <c:pt idx="4">
                  <c:v>87.64</c:v>
                </c:pt>
              </c:numCache>
            </c:numRef>
          </c:val>
          <c:extLst>
            <c:ext xmlns:c16="http://schemas.microsoft.com/office/drawing/2014/chart" uri="{C3380CC4-5D6E-409C-BE32-E72D297353CC}">
              <c16:uniqueId val="{00000000-D18F-4F27-9347-6E94D19B86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c:ext xmlns:c16="http://schemas.microsoft.com/office/drawing/2014/chart" uri="{C3380CC4-5D6E-409C-BE32-E72D297353CC}">
              <c16:uniqueId val="{00000001-D18F-4F27-9347-6E94D19B86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99.94</c:v>
                </c:pt>
                <c:pt idx="3">
                  <c:v>100</c:v>
                </c:pt>
                <c:pt idx="4">
                  <c:v>100</c:v>
                </c:pt>
              </c:numCache>
            </c:numRef>
          </c:val>
          <c:extLst>
            <c:ext xmlns:c16="http://schemas.microsoft.com/office/drawing/2014/chart" uri="{C3380CC4-5D6E-409C-BE32-E72D297353CC}">
              <c16:uniqueId val="{00000000-0FD6-4D74-A4EB-0758E9BE77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103.6</c:v>
                </c:pt>
                <c:pt idx="4">
                  <c:v>106.37</c:v>
                </c:pt>
              </c:numCache>
            </c:numRef>
          </c:val>
          <c:smooth val="0"/>
          <c:extLst>
            <c:ext xmlns:c16="http://schemas.microsoft.com/office/drawing/2014/chart" uri="{C3380CC4-5D6E-409C-BE32-E72D297353CC}">
              <c16:uniqueId val="{00000001-0FD6-4D74-A4EB-0758E9BE77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43.36</c:v>
                </c:pt>
                <c:pt idx="3">
                  <c:v>44.81</c:v>
                </c:pt>
                <c:pt idx="4">
                  <c:v>46.77</c:v>
                </c:pt>
              </c:numCache>
            </c:numRef>
          </c:val>
          <c:extLst>
            <c:ext xmlns:c16="http://schemas.microsoft.com/office/drawing/2014/chart" uri="{C3380CC4-5D6E-409C-BE32-E72D297353CC}">
              <c16:uniqueId val="{00000000-C390-432F-BF8E-68CC74B3D4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23.06</c:v>
                </c:pt>
                <c:pt idx="4">
                  <c:v>20.34</c:v>
                </c:pt>
              </c:numCache>
            </c:numRef>
          </c:val>
          <c:smooth val="0"/>
          <c:extLst>
            <c:ext xmlns:c16="http://schemas.microsoft.com/office/drawing/2014/chart" uri="{C3380CC4-5D6E-409C-BE32-E72D297353CC}">
              <c16:uniqueId val="{00000001-C390-432F-BF8E-68CC74B3D4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A08-4ED1-BC22-E0975B81D76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A08-4ED1-BC22-E0975B81D76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96A-44F9-B22C-98B9FF152E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193.99</c:v>
                </c:pt>
                <c:pt idx="4">
                  <c:v>139.02000000000001</c:v>
                </c:pt>
              </c:numCache>
            </c:numRef>
          </c:val>
          <c:smooth val="0"/>
          <c:extLst>
            <c:ext xmlns:c16="http://schemas.microsoft.com/office/drawing/2014/chart" uri="{C3380CC4-5D6E-409C-BE32-E72D297353CC}">
              <c16:uniqueId val="{00000001-C96A-44F9-B22C-98B9FF152E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33.68</c:v>
                </c:pt>
                <c:pt idx="3">
                  <c:v>20.9</c:v>
                </c:pt>
                <c:pt idx="4">
                  <c:v>21.82</c:v>
                </c:pt>
              </c:numCache>
            </c:numRef>
          </c:val>
          <c:extLst>
            <c:ext xmlns:c16="http://schemas.microsoft.com/office/drawing/2014/chart" uri="{C3380CC4-5D6E-409C-BE32-E72D297353CC}">
              <c16:uniqueId val="{00000000-BF21-4E90-96AA-2D4DC7E4B7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26.99</c:v>
                </c:pt>
                <c:pt idx="4">
                  <c:v>29.13</c:v>
                </c:pt>
              </c:numCache>
            </c:numRef>
          </c:val>
          <c:smooth val="0"/>
          <c:extLst>
            <c:ext xmlns:c16="http://schemas.microsoft.com/office/drawing/2014/chart" uri="{C3380CC4-5D6E-409C-BE32-E72D297353CC}">
              <c16:uniqueId val="{00000001-BF21-4E90-96AA-2D4DC7E4B7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2929.93</c:v>
                </c:pt>
                <c:pt idx="3">
                  <c:v>2851.12</c:v>
                </c:pt>
                <c:pt idx="4">
                  <c:v>2265.23</c:v>
                </c:pt>
              </c:numCache>
            </c:numRef>
          </c:val>
          <c:extLst>
            <c:ext xmlns:c16="http://schemas.microsoft.com/office/drawing/2014/chart" uri="{C3380CC4-5D6E-409C-BE32-E72D297353CC}">
              <c16:uniqueId val="{00000000-CC12-4502-B4EB-97B9039923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c:ext xmlns:c16="http://schemas.microsoft.com/office/drawing/2014/chart" uri="{C3380CC4-5D6E-409C-BE32-E72D297353CC}">
              <c16:uniqueId val="{00000001-CC12-4502-B4EB-97B9039923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49.87</c:v>
                </c:pt>
                <c:pt idx="3">
                  <c:v>53.05</c:v>
                </c:pt>
                <c:pt idx="4">
                  <c:v>63.62</c:v>
                </c:pt>
              </c:numCache>
            </c:numRef>
          </c:val>
          <c:extLst>
            <c:ext xmlns:c16="http://schemas.microsoft.com/office/drawing/2014/chart" uri="{C3380CC4-5D6E-409C-BE32-E72D297353CC}">
              <c16:uniqueId val="{00000000-85E3-4C26-BA10-03157E435D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c:ext xmlns:c16="http://schemas.microsoft.com/office/drawing/2014/chart" uri="{C3380CC4-5D6E-409C-BE32-E72D297353CC}">
              <c16:uniqueId val="{00000001-85E3-4C26-BA10-03157E435D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312.81</c:v>
                </c:pt>
                <c:pt idx="3">
                  <c:v>295.13</c:v>
                </c:pt>
                <c:pt idx="4">
                  <c:v>252.07</c:v>
                </c:pt>
              </c:numCache>
            </c:numRef>
          </c:val>
          <c:extLst>
            <c:ext xmlns:c16="http://schemas.microsoft.com/office/drawing/2014/chart" uri="{C3380CC4-5D6E-409C-BE32-E72D297353CC}">
              <c16:uniqueId val="{00000000-3930-4040-A3C6-4E6013874A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c:ext xmlns:c16="http://schemas.microsoft.com/office/drawing/2014/chart" uri="{C3380CC4-5D6E-409C-BE32-E72D297353CC}">
              <c16:uniqueId val="{00000001-3930-4040-A3C6-4E6013874A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45508</v>
      </c>
      <c r="AM8" s="69"/>
      <c r="AN8" s="69"/>
      <c r="AO8" s="69"/>
      <c r="AP8" s="69"/>
      <c r="AQ8" s="69"/>
      <c r="AR8" s="69"/>
      <c r="AS8" s="69"/>
      <c r="AT8" s="68">
        <f>データ!T6</f>
        <v>698.31</v>
      </c>
      <c r="AU8" s="68"/>
      <c r="AV8" s="68"/>
      <c r="AW8" s="68"/>
      <c r="AX8" s="68"/>
      <c r="AY8" s="68"/>
      <c r="AZ8" s="68"/>
      <c r="BA8" s="68"/>
      <c r="BB8" s="68">
        <f>データ!U6</f>
        <v>65.17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73.86</v>
      </c>
      <c r="J10" s="68"/>
      <c r="K10" s="68"/>
      <c r="L10" s="68"/>
      <c r="M10" s="68"/>
      <c r="N10" s="68"/>
      <c r="O10" s="68"/>
      <c r="P10" s="68">
        <f>データ!P6</f>
        <v>10.33</v>
      </c>
      <c r="Q10" s="68"/>
      <c r="R10" s="68"/>
      <c r="S10" s="68"/>
      <c r="T10" s="68"/>
      <c r="U10" s="68"/>
      <c r="V10" s="68"/>
      <c r="W10" s="68">
        <f>データ!Q6</f>
        <v>97.55</v>
      </c>
      <c r="X10" s="68"/>
      <c r="Y10" s="68"/>
      <c r="Z10" s="68"/>
      <c r="AA10" s="68"/>
      <c r="AB10" s="68"/>
      <c r="AC10" s="68"/>
      <c r="AD10" s="69">
        <f>データ!R6</f>
        <v>2970</v>
      </c>
      <c r="AE10" s="69"/>
      <c r="AF10" s="69"/>
      <c r="AG10" s="69"/>
      <c r="AH10" s="69"/>
      <c r="AI10" s="69"/>
      <c r="AJ10" s="69"/>
      <c r="AK10" s="2"/>
      <c r="AL10" s="69">
        <f>データ!V6</f>
        <v>4660</v>
      </c>
      <c r="AM10" s="69"/>
      <c r="AN10" s="69"/>
      <c r="AO10" s="69"/>
      <c r="AP10" s="69"/>
      <c r="AQ10" s="69"/>
      <c r="AR10" s="69"/>
      <c r="AS10" s="69"/>
      <c r="AT10" s="68">
        <f>データ!W6</f>
        <v>5.79</v>
      </c>
      <c r="AU10" s="68"/>
      <c r="AV10" s="68"/>
      <c r="AW10" s="68"/>
      <c r="AX10" s="68"/>
      <c r="AY10" s="68"/>
      <c r="AZ10" s="68"/>
      <c r="BA10" s="68"/>
      <c r="BB10" s="68">
        <f>データ!X6</f>
        <v>804.84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acoElqi/pyJEJgVP5IHHe52hvLTgYGlmPq2RREOD/TiLHwbPNz085Mrohx7PSWO4y/Jq/mM9nShe9jHtLXzZPA==" saltValue="OpOFSeDK/NYFtSNG2oXY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352047</v>
      </c>
      <c r="D6" s="33">
        <f t="shared" si="3"/>
        <v>46</v>
      </c>
      <c r="E6" s="33">
        <f t="shared" si="3"/>
        <v>17</v>
      </c>
      <c r="F6" s="33">
        <f t="shared" si="3"/>
        <v>5</v>
      </c>
      <c r="G6" s="33">
        <f t="shared" si="3"/>
        <v>0</v>
      </c>
      <c r="H6" s="33" t="str">
        <f t="shared" si="3"/>
        <v>山口県　萩市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73.86</v>
      </c>
      <c r="P6" s="34">
        <f t="shared" si="3"/>
        <v>10.33</v>
      </c>
      <c r="Q6" s="34">
        <f t="shared" si="3"/>
        <v>97.55</v>
      </c>
      <c r="R6" s="34">
        <f t="shared" si="3"/>
        <v>2970</v>
      </c>
      <c r="S6" s="34">
        <f t="shared" si="3"/>
        <v>45508</v>
      </c>
      <c r="T6" s="34">
        <f t="shared" si="3"/>
        <v>698.31</v>
      </c>
      <c r="U6" s="34">
        <f t="shared" si="3"/>
        <v>65.17</v>
      </c>
      <c r="V6" s="34">
        <f t="shared" si="3"/>
        <v>4660</v>
      </c>
      <c r="W6" s="34">
        <f t="shared" si="3"/>
        <v>5.79</v>
      </c>
      <c r="X6" s="34">
        <f t="shared" si="3"/>
        <v>804.84</v>
      </c>
      <c r="Y6" s="35" t="str">
        <f>IF(Y7="",NA(),Y7)</f>
        <v>-</v>
      </c>
      <c r="Z6" s="35" t="str">
        <f t="shared" ref="Z6:AH6" si="4">IF(Z7="",NA(),Z7)</f>
        <v>-</v>
      </c>
      <c r="AA6" s="35">
        <f t="shared" si="4"/>
        <v>99.94</v>
      </c>
      <c r="AB6" s="35">
        <f t="shared" si="4"/>
        <v>100</v>
      </c>
      <c r="AC6" s="35">
        <f t="shared" si="4"/>
        <v>100</v>
      </c>
      <c r="AD6" s="35" t="str">
        <f t="shared" si="4"/>
        <v>-</v>
      </c>
      <c r="AE6" s="35" t="str">
        <f t="shared" si="4"/>
        <v>-</v>
      </c>
      <c r="AF6" s="35">
        <f t="shared" si="4"/>
        <v>101.77</v>
      </c>
      <c r="AG6" s="35">
        <f t="shared" si="4"/>
        <v>103.6</v>
      </c>
      <c r="AH6" s="35">
        <f t="shared" si="4"/>
        <v>106.37</v>
      </c>
      <c r="AI6" s="34" t="str">
        <f>IF(AI7="","",IF(AI7="-","【-】","【"&amp;SUBSTITUTE(TEXT(AI7,"#,##0.00"),"-","△")&amp;"】"))</f>
        <v>【104.99】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227.4</v>
      </c>
      <c r="AR6" s="35">
        <f t="shared" si="5"/>
        <v>193.99</v>
      </c>
      <c r="AS6" s="35">
        <f t="shared" si="5"/>
        <v>139.02000000000001</v>
      </c>
      <c r="AT6" s="34" t="str">
        <f>IF(AT7="","",IF(AT7="-","【-】","【"&amp;SUBSTITUTE(TEXT(AT7,"#,##0.00"),"-","△")&amp;"】"))</f>
        <v>【121.19】</v>
      </c>
      <c r="AU6" s="35" t="str">
        <f>IF(AU7="",NA(),AU7)</f>
        <v>-</v>
      </c>
      <c r="AV6" s="35" t="str">
        <f t="shared" ref="AV6:BD6" si="6">IF(AV7="",NA(),AV7)</f>
        <v>-</v>
      </c>
      <c r="AW6" s="35">
        <f t="shared" si="6"/>
        <v>33.68</v>
      </c>
      <c r="AX6" s="35">
        <f t="shared" si="6"/>
        <v>20.9</v>
      </c>
      <c r="AY6" s="35">
        <f t="shared" si="6"/>
        <v>21.82</v>
      </c>
      <c r="AZ6" s="35" t="str">
        <f t="shared" si="6"/>
        <v>-</v>
      </c>
      <c r="BA6" s="35" t="str">
        <f t="shared" si="6"/>
        <v>-</v>
      </c>
      <c r="BB6" s="35">
        <f t="shared" si="6"/>
        <v>29.54</v>
      </c>
      <c r="BC6" s="35">
        <f t="shared" si="6"/>
        <v>26.99</v>
      </c>
      <c r="BD6" s="35">
        <f t="shared" si="6"/>
        <v>29.13</v>
      </c>
      <c r="BE6" s="34" t="str">
        <f>IF(BE7="","",IF(BE7="-","【-】","【"&amp;SUBSTITUTE(TEXT(BE7,"#,##0.00"),"-","△")&amp;"】"))</f>
        <v>【32.80】</v>
      </c>
      <c r="BF6" s="35" t="str">
        <f>IF(BF7="",NA(),BF7)</f>
        <v>-</v>
      </c>
      <c r="BG6" s="35" t="str">
        <f t="shared" ref="BG6:BO6" si="7">IF(BG7="",NA(),BG7)</f>
        <v>-</v>
      </c>
      <c r="BH6" s="35">
        <f t="shared" si="7"/>
        <v>2929.93</v>
      </c>
      <c r="BI6" s="35">
        <f t="shared" si="7"/>
        <v>2851.12</v>
      </c>
      <c r="BJ6" s="35">
        <f t="shared" si="7"/>
        <v>2265.23</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5">
        <f t="shared" si="8"/>
        <v>49.87</v>
      </c>
      <c r="BT6" s="35">
        <f t="shared" si="8"/>
        <v>53.05</v>
      </c>
      <c r="BU6" s="35">
        <f t="shared" si="8"/>
        <v>63.62</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f t="shared" si="9"/>
        <v>312.81</v>
      </c>
      <c r="CE6" s="35">
        <f t="shared" si="9"/>
        <v>295.13</v>
      </c>
      <c r="CF6" s="35">
        <f t="shared" si="9"/>
        <v>252.07</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f t="shared" si="10"/>
        <v>37.520000000000003</v>
      </c>
      <c r="CP6" s="35">
        <f t="shared" si="10"/>
        <v>37.549999999999997</v>
      </c>
      <c r="CQ6" s="35">
        <f t="shared" si="10"/>
        <v>42.58</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88.79</v>
      </c>
      <c r="DA6" s="35">
        <f t="shared" si="11"/>
        <v>87.69</v>
      </c>
      <c r="DB6" s="35">
        <f t="shared" si="11"/>
        <v>87.64</v>
      </c>
      <c r="DC6" s="35" t="str">
        <f t="shared" si="11"/>
        <v>-</v>
      </c>
      <c r="DD6" s="35" t="str">
        <f t="shared" si="11"/>
        <v>-</v>
      </c>
      <c r="DE6" s="35">
        <f t="shared" si="11"/>
        <v>84.86</v>
      </c>
      <c r="DF6" s="35">
        <f t="shared" si="11"/>
        <v>84.98</v>
      </c>
      <c r="DG6" s="35">
        <f t="shared" si="11"/>
        <v>84.7</v>
      </c>
      <c r="DH6" s="34" t="str">
        <f>IF(DH7="","",IF(DH7="-","【-】","【"&amp;SUBSTITUTE(TEXT(DH7,"#,##0.00"),"-","△")&amp;"】"))</f>
        <v>【86.60】</v>
      </c>
      <c r="DI6" s="35" t="str">
        <f>IF(DI7="",NA(),DI7)</f>
        <v>-</v>
      </c>
      <c r="DJ6" s="35" t="str">
        <f t="shared" ref="DJ6:DR6" si="12">IF(DJ7="",NA(),DJ7)</f>
        <v>-</v>
      </c>
      <c r="DK6" s="35">
        <f t="shared" si="12"/>
        <v>43.36</v>
      </c>
      <c r="DL6" s="35">
        <f t="shared" si="12"/>
        <v>44.81</v>
      </c>
      <c r="DM6" s="35">
        <f t="shared" si="12"/>
        <v>46.77</v>
      </c>
      <c r="DN6" s="35" t="str">
        <f t="shared" si="12"/>
        <v>-</v>
      </c>
      <c r="DO6" s="35" t="str">
        <f t="shared" si="12"/>
        <v>-</v>
      </c>
      <c r="DP6" s="35">
        <f t="shared" si="12"/>
        <v>24.13</v>
      </c>
      <c r="DQ6" s="35">
        <f t="shared" si="12"/>
        <v>23.06</v>
      </c>
      <c r="DR6" s="35">
        <f t="shared" si="12"/>
        <v>20.34</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0.25</v>
      </c>
      <c r="EO6" s="34" t="str">
        <f>IF(EO7="","",IF(EO7="-","【-】","【"&amp;SUBSTITUTE(TEXT(EO7,"#,##0.00"),"-","△")&amp;"】"))</f>
        <v>【0.16】</v>
      </c>
    </row>
    <row r="7" spans="1:148" s="36" customFormat="1" x14ac:dyDescent="0.15">
      <c r="A7" s="28"/>
      <c r="B7" s="37">
        <v>2020</v>
      </c>
      <c r="C7" s="37">
        <v>352047</v>
      </c>
      <c r="D7" s="37">
        <v>46</v>
      </c>
      <c r="E7" s="37">
        <v>17</v>
      </c>
      <c r="F7" s="37">
        <v>5</v>
      </c>
      <c r="G7" s="37">
        <v>0</v>
      </c>
      <c r="H7" s="37" t="s">
        <v>95</v>
      </c>
      <c r="I7" s="37" t="s">
        <v>96</v>
      </c>
      <c r="J7" s="37" t="s">
        <v>97</v>
      </c>
      <c r="K7" s="37" t="s">
        <v>98</v>
      </c>
      <c r="L7" s="37" t="s">
        <v>99</v>
      </c>
      <c r="M7" s="37" t="s">
        <v>100</v>
      </c>
      <c r="N7" s="38" t="s">
        <v>101</v>
      </c>
      <c r="O7" s="38">
        <v>73.86</v>
      </c>
      <c r="P7" s="38">
        <v>10.33</v>
      </c>
      <c r="Q7" s="38">
        <v>97.55</v>
      </c>
      <c r="R7" s="38">
        <v>2970</v>
      </c>
      <c r="S7" s="38">
        <v>45508</v>
      </c>
      <c r="T7" s="38">
        <v>698.31</v>
      </c>
      <c r="U7" s="38">
        <v>65.17</v>
      </c>
      <c r="V7" s="38">
        <v>4660</v>
      </c>
      <c r="W7" s="38">
        <v>5.79</v>
      </c>
      <c r="X7" s="38">
        <v>804.84</v>
      </c>
      <c r="Y7" s="38" t="s">
        <v>101</v>
      </c>
      <c r="Z7" s="38" t="s">
        <v>101</v>
      </c>
      <c r="AA7" s="38">
        <v>99.94</v>
      </c>
      <c r="AB7" s="38">
        <v>100</v>
      </c>
      <c r="AC7" s="38">
        <v>100</v>
      </c>
      <c r="AD7" s="38" t="s">
        <v>101</v>
      </c>
      <c r="AE7" s="38" t="s">
        <v>101</v>
      </c>
      <c r="AF7" s="38">
        <v>101.77</v>
      </c>
      <c r="AG7" s="38">
        <v>103.6</v>
      </c>
      <c r="AH7" s="38">
        <v>106.37</v>
      </c>
      <c r="AI7" s="38">
        <v>104.99</v>
      </c>
      <c r="AJ7" s="38" t="s">
        <v>101</v>
      </c>
      <c r="AK7" s="38" t="s">
        <v>101</v>
      </c>
      <c r="AL7" s="38">
        <v>0</v>
      </c>
      <c r="AM7" s="38">
        <v>0</v>
      </c>
      <c r="AN7" s="38">
        <v>0</v>
      </c>
      <c r="AO7" s="38" t="s">
        <v>101</v>
      </c>
      <c r="AP7" s="38" t="s">
        <v>101</v>
      </c>
      <c r="AQ7" s="38">
        <v>227.4</v>
      </c>
      <c r="AR7" s="38">
        <v>193.99</v>
      </c>
      <c r="AS7" s="38">
        <v>139.02000000000001</v>
      </c>
      <c r="AT7" s="38">
        <v>121.19</v>
      </c>
      <c r="AU7" s="38" t="s">
        <v>101</v>
      </c>
      <c r="AV7" s="38" t="s">
        <v>101</v>
      </c>
      <c r="AW7" s="38">
        <v>33.68</v>
      </c>
      <c r="AX7" s="38">
        <v>20.9</v>
      </c>
      <c r="AY7" s="38">
        <v>21.82</v>
      </c>
      <c r="AZ7" s="38" t="s">
        <v>101</v>
      </c>
      <c r="BA7" s="38" t="s">
        <v>101</v>
      </c>
      <c r="BB7" s="38">
        <v>29.54</v>
      </c>
      <c r="BC7" s="38">
        <v>26.99</v>
      </c>
      <c r="BD7" s="38">
        <v>29.13</v>
      </c>
      <c r="BE7" s="38">
        <v>32.799999999999997</v>
      </c>
      <c r="BF7" s="38" t="s">
        <v>101</v>
      </c>
      <c r="BG7" s="38" t="s">
        <v>101</v>
      </c>
      <c r="BH7" s="38">
        <v>2929.93</v>
      </c>
      <c r="BI7" s="38">
        <v>2851.12</v>
      </c>
      <c r="BJ7" s="38">
        <v>2265.23</v>
      </c>
      <c r="BK7" s="38" t="s">
        <v>101</v>
      </c>
      <c r="BL7" s="38" t="s">
        <v>101</v>
      </c>
      <c r="BM7" s="38">
        <v>789.46</v>
      </c>
      <c r="BN7" s="38">
        <v>826.83</v>
      </c>
      <c r="BO7" s="38">
        <v>867.83</v>
      </c>
      <c r="BP7" s="38">
        <v>832.52</v>
      </c>
      <c r="BQ7" s="38" t="s">
        <v>101</v>
      </c>
      <c r="BR7" s="38" t="s">
        <v>101</v>
      </c>
      <c r="BS7" s="38">
        <v>49.87</v>
      </c>
      <c r="BT7" s="38">
        <v>53.05</v>
      </c>
      <c r="BU7" s="38">
        <v>63.62</v>
      </c>
      <c r="BV7" s="38" t="s">
        <v>101</v>
      </c>
      <c r="BW7" s="38" t="s">
        <v>101</v>
      </c>
      <c r="BX7" s="38">
        <v>57.77</v>
      </c>
      <c r="BY7" s="38">
        <v>57.31</v>
      </c>
      <c r="BZ7" s="38">
        <v>57.08</v>
      </c>
      <c r="CA7" s="38">
        <v>60.94</v>
      </c>
      <c r="CB7" s="38" t="s">
        <v>101</v>
      </c>
      <c r="CC7" s="38" t="s">
        <v>101</v>
      </c>
      <c r="CD7" s="38">
        <v>312.81</v>
      </c>
      <c r="CE7" s="38">
        <v>295.13</v>
      </c>
      <c r="CF7" s="38">
        <v>252.07</v>
      </c>
      <c r="CG7" s="38" t="s">
        <v>101</v>
      </c>
      <c r="CH7" s="38" t="s">
        <v>101</v>
      </c>
      <c r="CI7" s="38">
        <v>274.35000000000002</v>
      </c>
      <c r="CJ7" s="38">
        <v>273.52</v>
      </c>
      <c r="CK7" s="38">
        <v>274.99</v>
      </c>
      <c r="CL7" s="38">
        <v>253.04</v>
      </c>
      <c r="CM7" s="38" t="s">
        <v>101</v>
      </c>
      <c r="CN7" s="38" t="s">
        <v>101</v>
      </c>
      <c r="CO7" s="38">
        <v>37.520000000000003</v>
      </c>
      <c r="CP7" s="38">
        <v>37.549999999999997</v>
      </c>
      <c r="CQ7" s="38">
        <v>42.58</v>
      </c>
      <c r="CR7" s="38" t="s">
        <v>101</v>
      </c>
      <c r="CS7" s="38" t="s">
        <v>101</v>
      </c>
      <c r="CT7" s="38">
        <v>50.68</v>
      </c>
      <c r="CU7" s="38">
        <v>50.14</v>
      </c>
      <c r="CV7" s="38">
        <v>54.83</v>
      </c>
      <c r="CW7" s="38">
        <v>54.84</v>
      </c>
      <c r="CX7" s="38" t="s">
        <v>101</v>
      </c>
      <c r="CY7" s="38" t="s">
        <v>101</v>
      </c>
      <c r="CZ7" s="38">
        <v>88.79</v>
      </c>
      <c r="DA7" s="38">
        <v>87.69</v>
      </c>
      <c r="DB7" s="38">
        <v>87.64</v>
      </c>
      <c r="DC7" s="38" t="s">
        <v>101</v>
      </c>
      <c r="DD7" s="38" t="s">
        <v>101</v>
      </c>
      <c r="DE7" s="38">
        <v>84.86</v>
      </c>
      <c r="DF7" s="38">
        <v>84.98</v>
      </c>
      <c r="DG7" s="38">
        <v>84.7</v>
      </c>
      <c r="DH7" s="38">
        <v>86.6</v>
      </c>
      <c r="DI7" s="38" t="s">
        <v>101</v>
      </c>
      <c r="DJ7" s="38" t="s">
        <v>101</v>
      </c>
      <c r="DK7" s="38">
        <v>43.36</v>
      </c>
      <c r="DL7" s="38">
        <v>44.81</v>
      </c>
      <c r="DM7" s="38">
        <v>46.77</v>
      </c>
      <c r="DN7" s="38" t="s">
        <v>101</v>
      </c>
      <c r="DO7" s="38" t="s">
        <v>101</v>
      </c>
      <c r="DP7" s="38">
        <v>24.13</v>
      </c>
      <c r="DQ7" s="38">
        <v>23.06</v>
      </c>
      <c r="DR7" s="38">
        <v>20.34</v>
      </c>
      <c r="DS7" s="38">
        <v>22.21</v>
      </c>
      <c r="DT7" s="38" t="s">
        <v>101</v>
      </c>
      <c r="DU7" s="38" t="s">
        <v>101</v>
      </c>
      <c r="DV7" s="38">
        <v>0</v>
      </c>
      <c r="DW7" s="38">
        <v>0</v>
      </c>
      <c r="DX7" s="38">
        <v>0</v>
      </c>
      <c r="DY7" s="38" t="s">
        <v>101</v>
      </c>
      <c r="DZ7" s="38" t="s">
        <v>101</v>
      </c>
      <c r="EA7" s="38">
        <v>0</v>
      </c>
      <c r="EB7" s="38">
        <v>0</v>
      </c>
      <c r="EC7" s="38">
        <v>0</v>
      </c>
      <c r="ED7" s="38">
        <v>0</v>
      </c>
      <c r="EE7" s="38" t="s">
        <v>101</v>
      </c>
      <c r="EF7" s="38" t="s">
        <v>101</v>
      </c>
      <c r="EG7" s="38">
        <v>0</v>
      </c>
      <c r="EH7" s="38">
        <v>0</v>
      </c>
      <c r="EI7" s="38">
        <v>0</v>
      </c>
      <c r="EJ7" s="38" t="s">
        <v>101</v>
      </c>
      <c r="EK7" s="38" t="s">
        <v>101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2022-01-24T08:22:13Z</cp:lastPrinted>
  <dcterms:created xsi:type="dcterms:W3CDTF">2021-12-03T07:34:28Z</dcterms:created>
  <dcterms:modified xsi:type="dcterms:W3CDTF">2022-02-22T00:04:27Z</dcterms:modified>
  <cp:category/>
</cp:coreProperties>
</file>