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Z:\003 地方公営企業決算状況調査関係\R01決算統計\20210204経営比較分析表\02_提出\"/>
    </mc:Choice>
  </mc:AlternateContent>
  <xr:revisionPtr revIDLastSave="0" documentId="13_ncr:1_{5758452C-E70A-4EFF-A8E6-D56FA2D090DD}" xr6:coauthVersionLast="44" xr6:coauthVersionMax="44" xr10:uidLastSave="{00000000-0000-0000-0000-000000000000}"/>
  <workbookProtection workbookAlgorithmName="SHA-512" workbookHashValue="4o4XHdqjJpmZxSZ270b4UbXyCPjtV5zow5oAwAArc5nKNIdcyj50+xIennOoyooM4DhfkiSex22iCFqub1IMOg==" workbookSaltValue="TVz0S+MRQtiFJi2MbwsdI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W10" i="4"/>
  <c r="P10" i="4"/>
  <c r="I10" i="4"/>
  <c r="BB8" i="4"/>
  <c r="AT8" i="4"/>
  <c r="AL8" i="4"/>
  <c r="W8" i="4"/>
  <c r="P8" i="4"/>
  <c r="B6" i="4"/>
</calcChain>
</file>

<file path=xl/sharedStrings.xml><?xml version="1.0" encoding="utf-8"?>
<sst xmlns="http://schemas.openxmlformats.org/spreadsheetml/2006/main" count="297" uniqueCount="117">
  <si>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</si>
  <si>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</si>
  <si>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</si>
  <si>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</si>
  <si>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</si>
  <si>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</si>
  <si>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</si>
  <si>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</si>
  <si>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</si>
  <si>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</si>
  <si>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</si>
  <si>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</si>
  <si>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</si>
  <si>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</si>
  <si>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</si>
  <si>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</si>
  <si>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</si>
  <si>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</si>
  <si>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</si>
  <si>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</si>
  <si>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</si>
  <si>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</si>
  <si>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</si>
  <si>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</si>
  <si>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</si>
  <si>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</si>
  <si>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</si>
  <si>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</si>
  <si>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</si>
  <si>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</si>
  <si>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</si>
  <si>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</si>
  <si>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</si>
  <si>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</si>
  <si>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</si>
  <si>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</si>
  <si>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</si>
  <si>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</si>
  <si>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</si>
  <si>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</si>
  <si>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</si>
  <si>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</si>
  <si>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</si>
  <si>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</si>
  <si>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</si>
  <si>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</si>
  <si>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</si>
  <si>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</si>
  <si>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</si>
  <si>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</si>
  <si>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</si>
  <si>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</si>
  <si>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</si>
  <si>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</si>
  <si>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</si>
  <si>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</si>
  <si>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</si>
  <si>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</si>
  <si>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</si>
  <si>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</si>
  <si>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</si>
  <si>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</si>
  <si>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</si>
  <si>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</si>
  <si>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</si>
  <si>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</si>
  <si>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</si>
  <si>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</si>
  <si>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</si>
  <si>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</si>
  <si>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</si>
  <si>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</si>
  <si>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</si>
  <si>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</si>
  <si>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</si>
  <si>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</si>
  <si>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</si>
  <si>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</si>
  <si>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</si>
  <si>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</si>
  <si>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</si>
  <si>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</si>
  <si>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</si>
  <si>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</si>
  <si>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</si>
  <si>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</si>
  <si>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</si>
  <si>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</si>
  <si>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</si>
  <si>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</si>
  <si>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</si>
  <si>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</si>
  <si>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</si>
  <si>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</si>
  <si>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</si>
  <si>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</si>
  <si>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</si>
  <si>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</si>
  <si>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</si>
  <si>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</si>
  <si>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</si>
  <si>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</si>
  <si>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</si>
  <si>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</si>
  <si>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</si>
  <si>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</si>
  <si>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</si>
  <si>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</si>
  <si>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</si>
  <si>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</si>
  <si>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</si>
  <si>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</si>
  <si>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</si>
  <si>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</si>
  <si>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萩市の農業集落排水事業は、平成6年に供用開始し、14処理区の運営を行っている。
　平成30年度から地方公営企業法を適用したため、これ以前の数値は無い。
　経常収支比率は収支不足を一般会計から繰り入れを行っているため100％をとなっている。
　企業債残高対事業規模比率は、平均値と比べ大きく上回っている。
　経費回収率は平均値を下回り、汚水処理原価は平均値を上回っている。
　施設利用率は中山間地域で年々人口が減少していることから計画と乖離が生じている。
　水洗化率は高齢化や後継者不足等により今後も増加は見込まれない。</t>
    <rPh sb="31" eb="33">
      <t>ウンエイ</t>
    </rPh>
    <rPh sb="34" eb="35">
      <t>オコナ</t>
    </rPh>
    <rPh sb="78" eb="80">
      <t>ケイジョウ</t>
    </rPh>
    <rPh sb="80" eb="82">
      <t>シュウシ</t>
    </rPh>
    <rPh sb="82" eb="84">
      <t>ヒリツ</t>
    </rPh>
    <rPh sb="85" eb="87">
      <t>シュウシ</t>
    </rPh>
    <rPh sb="87" eb="89">
      <t>フソク</t>
    </rPh>
    <rPh sb="90" eb="92">
      <t>イッパン</t>
    </rPh>
    <rPh sb="92" eb="94">
      <t>カイケイ</t>
    </rPh>
    <rPh sb="96" eb="97">
      <t>ク</t>
    </rPh>
    <rPh sb="98" eb="99">
      <t>イ</t>
    </rPh>
    <rPh sb="101" eb="102">
      <t>オコナ</t>
    </rPh>
    <rPh sb="136" eb="139">
      <t>ヘイキンチ</t>
    </rPh>
    <rPh sb="140" eb="141">
      <t>クラ</t>
    </rPh>
    <rPh sb="142" eb="143">
      <t>オオ</t>
    </rPh>
    <rPh sb="145" eb="147">
      <t>ウワマワ</t>
    </rPh>
    <rPh sb="160" eb="163">
      <t>ヘイキンチ</t>
    </rPh>
    <rPh sb="164" eb="166">
      <t>シタマワ</t>
    </rPh>
    <rPh sb="175" eb="178">
      <t>ヘイキンチ</t>
    </rPh>
    <rPh sb="179" eb="181">
      <t>ウワマワ</t>
    </rPh>
    <rPh sb="194" eb="195">
      <t>チュウ</t>
    </rPh>
    <rPh sb="195" eb="197">
      <t>サンカン</t>
    </rPh>
    <rPh sb="197" eb="199">
      <t>チイキ</t>
    </rPh>
    <rPh sb="200" eb="202">
      <t>ネンネン</t>
    </rPh>
    <rPh sb="202" eb="204">
      <t>ジンコウ</t>
    </rPh>
    <rPh sb="205" eb="207">
      <t>ゲンショウ</t>
    </rPh>
    <rPh sb="215" eb="217">
      <t>ケイカク</t>
    </rPh>
    <rPh sb="218" eb="220">
      <t>カイリ</t>
    </rPh>
    <rPh sb="221" eb="222">
      <t>ショウ</t>
    </rPh>
    <rPh sb="234" eb="237">
      <t>コウレイカ</t>
    </rPh>
    <rPh sb="238" eb="241">
      <t>コウケイシャ</t>
    </rPh>
    <rPh sb="241" eb="243">
      <t>フソク</t>
    </rPh>
    <rPh sb="243" eb="244">
      <t>トウ</t>
    </rPh>
    <rPh sb="247" eb="249">
      <t>コンゴ</t>
    </rPh>
    <rPh sb="250" eb="252">
      <t>ゾウカ</t>
    </rPh>
    <phoneticPr fontId="4"/>
  </si>
  <si>
    <t>　経費回収率及び流動比率が100％に達していないことからも、収入の確保や一層のコスト縮減など、より慎重な財政運営が必要となっている。
　施設利用率が低く隣接する処理区で接続可能な場合は処理施設の統廃合を検討しているところである。
　平成30年度から他事業の法適化に伴い事業ごとにあった特別会計を公営企業会計で一本化したことから、一つの下水道事業として持続可能な事業運営に取り組んでいるところである。</t>
    <rPh sb="1" eb="3">
      <t>ケイヒ</t>
    </rPh>
    <rPh sb="3" eb="5">
      <t>カイシュウ</t>
    </rPh>
    <rPh sb="5" eb="6">
      <t>リツ</t>
    </rPh>
    <rPh sb="6" eb="7">
      <t>オヨ</t>
    </rPh>
    <rPh sb="8" eb="10">
      <t>リュウドウ</t>
    </rPh>
    <rPh sb="10" eb="12">
      <t>ヒリツ</t>
    </rPh>
    <rPh sb="18" eb="19">
      <t>タッ</t>
    </rPh>
    <rPh sb="30" eb="32">
      <t>シュウニュウ</t>
    </rPh>
    <rPh sb="33" eb="35">
      <t>カクホ</t>
    </rPh>
    <rPh sb="36" eb="38">
      <t>イッソウ</t>
    </rPh>
    <rPh sb="42" eb="44">
      <t>シュクゲン</t>
    </rPh>
    <rPh sb="49" eb="51">
      <t>シンチョウ</t>
    </rPh>
    <rPh sb="52" eb="54">
      <t>ザイセイ</t>
    </rPh>
    <rPh sb="54" eb="56">
      <t>ウンエイ</t>
    </rPh>
    <rPh sb="57" eb="59">
      <t>ヒツヨウ</t>
    </rPh>
    <rPh sb="74" eb="75">
      <t>ヒク</t>
    </rPh>
    <rPh sb="76" eb="78">
      <t>リンセツ</t>
    </rPh>
    <rPh sb="80" eb="82">
      <t>ショリ</t>
    </rPh>
    <rPh sb="82" eb="83">
      <t>ク</t>
    </rPh>
    <rPh sb="84" eb="86">
      <t>セツゾク</t>
    </rPh>
    <rPh sb="86" eb="88">
      <t>カノウ</t>
    </rPh>
    <rPh sb="89" eb="91">
      <t>バアイ</t>
    </rPh>
    <rPh sb="92" eb="94">
      <t>ショリ</t>
    </rPh>
    <rPh sb="94" eb="96">
      <t>シセツ</t>
    </rPh>
    <rPh sb="97" eb="100">
      <t>トウハイゴウ</t>
    </rPh>
    <rPh sb="101" eb="103">
      <t>ケントウ</t>
    </rPh>
    <rPh sb="147" eb="149">
      <t>コウエイ</t>
    </rPh>
    <rPh sb="149" eb="151">
      <t>キギョウ</t>
    </rPh>
    <rPh sb="151" eb="153">
      <t>カイケイ</t>
    </rPh>
    <phoneticPr fontId="4"/>
  </si>
  <si>
    <t>　機能強化事業（補助事業）により平成25年に基本計画等を策定し、平成26年から処理施設及び管渠ともに補助事業により改築を行っている処理区がある。
　有形固定資産減価償却率は平均値より高くなっていることから老朽化が進んでいる現状はであるので、萩市農業集落排水最適整備構想に基づき、優先順位の高い処理区から順次更新改良に取り組んでいくところである。</t>
    <rPh sb="50" eb="52">
      <t>ホジョ</t>
    </rPh>
    <rPh sb="52" eb="54">
      <t>ジギョウ</t>
    </rPh>
    <rPh sb="120" eb="122">
      <t>ハギシ</t>
    </rPh>
    <rPh sb="122" eb="124">
      <t>ノウギョウ</t>
    </rPh>
    <rPh sb="124" eb="126">
      <t>シュウラク</t>
    </rPh>
    <rPh sb="126" eb="128">
      <t>ハイスイ</t>
    </rPh>
    <rPh sb="128" eb="130">
      <t>サイテキ</t>
    </rPh>
    <rPh sb="130" eb="132">
      <t>セイビ</t>
    </rPh>
    <rPh sb="132" eb="134">
      <t>コウソウ</t>
    </rPh>
    <rPh sb="135" eb="136">
      <t>モト</t>
    </rPh>
    <rPh sb="139" eb="141">
      <t>ユウセン</t>
    </rPh>
    <rPh sb="141" eb="143">
      <t>ジュンイ</t>
    </rPh>
    <rPh sb="144" eb="145">
      <t>タカ</t>
    </rPh>
    <rPh sb="146" eb="148">
      <t>ショリ</t>
    </rPh>
    <rPh sb="148" eb="149">
      <t>ク</t>
    </rPh>
    <rPh sb="151" eb="153">
      <t>ジュンジ</t>
    </rPh>
    <rPh sb="153" eb="155">
      <t>コウシン</t>
    </rPh>
    <rPh sb="155" eb="157">
      <t>カイリョウ</t>
    </rPh>
    <rPh sb="158" eb="159">
      <t>ト</t>
    </rPh>
    <rPh sb="160" eb="161">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</si>
</sst>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41A-4DD2-9CBB-AC530351175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0.01</c:v>
                </c:pt>
                <c:pt idx="4">
                  <c:v>0.02</c:v>
                </c:pt>
              </c:numCache>
            </c:numRef>
          </c:val>
          <c:smooth val="0"/>
          <c:extLst>
            <c:ext xmlns:c16="http://schemas.microsoft.com/office/drawing/2014/chart" uri="{C3380CC4-5D6E-409C-BE32-E72D297353CC}">
              <c16:uniqueId val="{00000001-041A-4DD2-9CBB-AC530351175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37.520000000000003</c:v>
                </c:pt>
                <c:pt idx="4">
                  <c:v>37.549999999999997</c:v>
                </c:pt>
              </c:numCache>
            </c:numRef>
          </c:val>
          <c:extLst>
            <c:ext xmlns:c16="http://schemas.microsoft.com/office/drawing/2014/chart" uri="{C3380CC4-5D6E-409C-BE32-E72D297353CC}">
              <c16:uniqueId val="{00000000-20ED-49E9-812B-1C7892B04B8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50.68</c:v>
                </c:pt>
                <c:pt idx="4">
                  <c:v>50.14</c:v>
                </c:pt>
              </c:numCache>
            </c:numRef>
          </c:val>
          <c:smooth val="0"/>
          <c:extLst>
            <c:ext xmlns:c16="http://schemas.microsoft.com/office/drawing/2014/chart" uri="{C3380CC4-5D6E-409C-BE32-E72D297353CC}">
              <c16:uniqueId val="{00000001-20ED-49E9-812B-1C7892B04B8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88.79</c:v>
                </c:pt>
                <c:pt idx="4">
                  <c:v>87.69</c:v>
                </c:pt>
              </c:numCache>
            </c:numRef>
          </c:val>
          <c:extLst>
            <c:ext xmlns:c16="http://schemas.microsoft.com/office/drawing/2014/chart" uri="{C3380CC4-5D6E-409C-BE32-E72D297353CC}">
              <c16:uniqueId val="{00000000-DD9E-439D-8AA2-1A71D9E8DF7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84.86</c:v>
                </c:pt>
                <c:pt idx="4">
                  <c:v>84.98</c:v>
                </c:pt>
              </c:numCache>
            </c:numRef>
          </c:val>
          <c:smooth val="0"/>
          <c:extLst>
            <c:ext xmlns:c16="http://schemas.microsoft.com/office/drawing/2014/chart" uri="{C3380CC4-5D6E-409C-BE32-E72D297353CC}">
              <c16:uniqueId val="{00000001-DD9E-439D-8AA2-1A71D9E8DF7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99.94</c:v>
                </c:pt>
                <c:pt idx="4">
                  <c:v>100</c:v>
                </c:pt>
              </c:numCache>
            </c:numRef>
          </c:val>
          <c:extLst>
            <c:ext xmlns:c16="http://schemas.microsoft.com/office/drawing/2014/chart" uri="{C3380CC4-5D6E-409C-BE32-E72D297353CC}">
              <c16:uniqueId val="{00000000-7B58-45F4-A00C-CB1A6107B16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101.77</c:v>
                </c:pt>
                <c:pt idx="4">
                  <c:v>103.6</c:v>
                </c:pt>
              </c:numCache>
            </c:numRef>
          </c:val>
          <c:smooth val="0"/>
          <c:extLst>
            <c:ext xmlns:c16="http://schemas.microsoft.com/office/drawing/2014/chart" uri="{C3380CC4-5D6E-409C-BE32-E72D297353CC}">
              <c16:uniqueId val="{00000001-7B58-45F4-A00C-CB1A6107B16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43.36</c:v>
                </c:pt>
                <c:pt idx="4">
                  <c:v>44.81</c:v>
                </c:pt>
              </c:numCache>
            </c:numRef>
          </c:val>
          <c:extLst>
            <c:ext xmlns:c16="http://schemas.microsoft.com/office/drawing/2014/chart" uri="{C3380CC4-5D6E-409C-BE32-E72D297353CC}">
              <c16:uniqueId val="{00000000-5634-4150-AA65-E607D294309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24.13</c:v>
                </c:pt>
                <c:pt idx="4">
                  <c:v>23.06</c:v>
                </c:pt>
              </c:numCache>
            </c:numRef>
          </c:val>
          <c:smooth val="0"/>
          <c:extLst>
            <c:ext xmlns:c16="http://schemas.microsoft.com/office/drawing/2014/chart" uri="{C3380CC4-5D6E-409C-BE32-E72D297353CC}">
              <c16:uniqueId val="{00000001-5634-4150-AA65-E607D294309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F72-4872-AFE7-208927728D6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BF72-4872-AFE7-208927728D6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2DC-4413-B568-1F4A79AA0D5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227.4</c:v>
                </c:pt>
                <c:pt idx="4">
                  <c:v>193.99</c:v>
                </c:pt>
              </c:numCache>
            </c:numRef>
          </c:val>
          <c:smooth val="0"/>
          <c:extLst>
            <c:ext xmlns:c16="http://schemas.microsoft.com/office/drawing/2014/chart" uri="{C3380CC4-5D6E-409C-BE32-E72D297353CC}">
              <c16:uniqueId val="{00000001-C2DC-4413-B568-1F4A79AA0D5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33.68</c:v>
                </c:pt>
                <c:pt idx="4">
                  <c:v>20.9</c:v>
                </c:pt>
              </c:numCache>
            </c:numRef>
          </c:val>
          <c:extLst>
            <c:ext xmlns:c16="http://schemas.microsoft.com/office/drawing/2014/chart" uri="{C3380CC4-5D6E-409C-BE32-E72D297353CC}">
              <c16:uniqueId val="{00000000-4A77-4156-B849-22F5E7DEAEA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29.54</c:v>
                </c:pt>
                <c:pt idx="4">
                  <c:v>26.99</c:v>
                </c:pt>
              </c:numCache>
            </c:numRef>
          </c:val>
          <c:smooth val="0"/>
          <c:extLst>
            <c:ext xmlns:c16="http://schemas.microsoft.com/office/drawing/2014/chart" uri="{C3380CC4-5D6E-409C-BE32-E72D297353CC}">
              <c16:uniqueId val="{00000001-4A77-4156-B849-22F5E7DEAEA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2929.93</c:v>
                </c:pt>
                <c:pt idx="4">
                  <c:v>2851.12</c:v>
                </c:pt>
              </c:numCache>
            </c:numRef>
          </c:val>
          <c:extLst>
            <c:ext xmlns:c16="http://schemas.microsoft.com/office/drawing/2014/chart" uri="{C3380CC4-5D6E-409C-BE32-E72D297353CC}">
              <c16:uniqueId val="{00000000-4BE8-4232-8150-92E7532394E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789.46</c:v>
                </c:pt>
                <c:pt idx="4">
                  <c:v>826.83</c:v>
                </c:pt>
              </c:numCache>
            </c:numRef>
          </c:val>
          <c:smooth val="0"/>
          <c:extLst>
            <c:ext xmlns:c16="http://schemas.microsoft.com/office/drawing/2014/chart" uri="{C3380CC4-5D6E-409C-BE32-E72D297353CC}">
              <c16:uniqueId val="{00000001-4BE8-4232-8150-92E7532394E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49.87</c:v>
                </c:pt>
                <c:pt idx="4">
                  <c:v>53.05</c:v>
                </c:pt>
              </c:numCache>
            </c:numRef>
          </c:val>
          <c:extLst>
            <c:ext xmlns:c16="http://schemas.microsoft.com/office/drawing/2014/chart" uri="{C3380CC4-5D6E-409C-BE32-E72D297353CC}">
              <c16:uniqueId val="{00000000-7BFA-453F-8AC8-5B93269E771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57.77</c:v>
                </c:pt>
                <c:pt idx="4">
                  <c:v>57.31</c:v>
                </c:pt>
              </c:numCache>
            </c:numRef>
          </c:val>
          <c:smooth val="0"/>
          <c:extLst>
            <c:ext xmlns:c16="http://schemas.microsoft.com/office/drawing/2014/chart" uri="{C3380CC4-5D6E-409C-BE32-E72D297353CC}">
              <c16:uniqueId val="{00000001-7BFA-453F-8AC8-5B93269E771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312.81</c:v>
                </c:pt>
                <c:pt idx="4">
                  <c:v>295.13</c:v>
                </c:pt>
              </c:numCache>
            </c:numRef>
          </c:val>
          <c:extLst>
            <c:ext xmlns:c16="http://schemas.microsoft.com/office/drawing/2014/chart" uri="{C3380CC4-5D6E-409C-BE32-E72D297353CC}">
              <c16:uniqueId val="{00000000-F29B-4DFD-BCBC-220B1C8061C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274.35000000000002</c:v>
                </c:pt>
                <c:pt idx="4">
                  <c:v>273.52</c:v>
                </c:pt>
              </c:numCache>
            </c:numRef>
          </c:val>
          <c:smooth val="0"/>
          <c:extLst>
            <c:ext xmlns:c16="http://schemas.microsoft.com/office/drawing/2014/chart" uri="{C3380CC4-5D6E-409C-BE32-E72D297353CC}">
              <c16:uniqueId val="{00000001-F29B-4DFD-BCBC-220B1C8061C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山口県　萩市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46439</v>
      </c>
      <c r="AM8" s="69"/>
      <c r="AN8" s="69"/>
      <c r="AO8" s="69"/>
      <c r="AP8" s="69"/>
      <c r="AQ8" s="69"/>
      <c r="AR8" s="69"/>
      <c r="AS8" s="69"/>
      <c r="AT8" s="68">
        <f>データ!T6</f>
        <v>698.31</v>
      </c>
      <c r="AU8" s="68"/>
      <c r="AV8" s="68"/>
      <c r="AW8" s="68"/>
      <c r="AX8" s="68"/>
      <c r="AY8" s="68"/>
      <c r="AZ8" s="68"/>
      <c r="BA8" s="68"/>
      <c r="BB8" s="68">
        <f>データ!U6</f>
        <v>66.5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72.599999999999994</v>
      </c>
      <c r="J10" s="68"/>
      <c r="K10" s="68"/>
      <c r="L10" s="68"/>
      <c r="M10" s="68"/>
      <c r="N10" s="68"/>
      <c r="O10" s="68"/>
      <c r="P10" s="68">
        <f>データ!P6</f>
        <v>10.47</v>
      </c>
      <c r="Q10" s="68"/>
      <c r="R10" s="68"/>
      <c r="S10" s="68"/>
      <c r="T10" s="68"/>
      <c r="U10" s="68"/>
      <c r="V10" s="68"/>
      <c r="W10" s="68">
        <f>データ!Q6</f>
        <v>96.88</v>
      </c>
      <c r="X10" s="68"/>
      <c r="Y10" s="68"/>
      <c r="Z10" s="68"/>
      <c r="AA10" s="68"/>
      <c r="AB10" s="68"/>
      <c r="AC10" s="68"/>
      <c r="AD10" s="69">
        <f>データ!R6</f>
        <v>2970</v>
      </c>
      <c r="AE10" s="69"/>
      <c r="AF10" s="69"/>
      <c r="AG10" s="69"/>
      <c r="AH10" s="69"/>
      <c r="AI10" s="69"/>
      <c r="AJ10" s="69"/>
      <c r="AK10" s="2"/>
      <c r="AL10" s="69">
        <f>データ!V6</f>
        <v>4816</v>
      </c>
      <c r="AM10" s="69"/>
      <c r="AN10" s="69"/>
      <c r="AO10" s="69"/>
      <c r="AP10" s="69"/>
      <c r="AQ10" s="69"/>
      <c r="AR10" s="69"/>
      <c r="AS10" s="69"/>
      <c r="AT10" s="68">
        <f>データ!W6</f>
        <v>5.79</v>
      </c>
      <c r="AU10" s="68"/>
      <c r="AV10" s="68"/>
      <c r="AW10" s="68"/>
      <c r="AX10" s="68"/>
      <c r="AY10" s="68"/>
      <c r="AZ10" s="68"/>
      <c r="BA10" s="68"/>
      <c r="BB10" s="68">
        <f>データ!X6</f>
        <v>831.78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kykTEI7I/7fqTDAEW7+X6wIrIvBzhYXA049sUfS+yCpCKhTBWl7VkyflgI8LD2s1lK+YSRo70NF4sCkRhPkbWg==" saltValue="oVR0jwYe5zk8YMXxbD1Z5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352047</v>
      </c>
      <c r="D6" s="33">
        <f t="shared" si="3"/>
        <v>46</v>
      </c>
      <c r="E6" s="33">
        <f t="shared" si="3"/>
        <v>17</v>
      </c>
      <c r="F6" s="33">
        <f t="shared" si="3"/>
        <v>5</v>
      </c>
      <c r="G6" s="33">
        <f t="shared" si="3"/>
        <v>0</v>
      </c>
      <c r="H6" s="33" t="str">
        <f t="shared" si="3"/>
        <v>山口県　萩市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72.599999999999994</v>
      </c>
      <c r="P6" s="34">
        <f t="shared" si="3"/>
        <v>10.47</v>
      </c>
      <c r="Q6" s="34">
        <f t="shared" si="3"/>
        <v>96.88</v>
      </c>
      <c r="R6" s="34">
        <f t="shared" si="3"/>
        <v>2970</v>
      </c>
      <c r="S6" s="34">
        <f t="shared" si="3"/>
        <v>46439</v>
      </c>
      <c r="T6" s="34">
        <f t="shared" si="3"/>
        <v>698.31</v>
      </c>
      <c r="U6" s="34">
        <f t="shared" si="3"/>
        <v>66.5</v>
      </c>
      <c r="V6" s="34">
        <f t="shared" si="3"/>
        <v>4816</v>
      </c>
      <c r="W6" s="34">
        <f t="shared" si="3"/>
        <v>5.79</v>
      </c>
      <c r="X6" s="34">
        <f t="shared" si="3"/>
        <v>831.78</v>
      </c>
      <c r="Y6" s="35" t="str">
        <f>IF(Y7="",NA(),Y7)</f>
        <v>-</v>
      </c>
      <c r="Z6" s="35" t="str">
        <f t="shared" ref="Z6:AH6" si="4">IF(Z7="",NA(),Z7)</f>
        <v>-</v>
      </c>
      <c r="AA6" s="35" t="str">
        <f t="shared" si="4"/>
        <v>-</v>
      </c>
      <c r="AB6" s="35">
        <f t="shared" si="4"/>
        <v>99.94</v>
      </c>
      <c r="AC6" s="35">
        <f t="shared" si="4"/>
        <v>100</v>
      </c>
      <c r="AD6" s="35" t="str">
        <f t="shared" si="4"/>
        <v>-</v>
      </c>
      <c r="AE6" s="35" t="str">
        <f t="shared" si="4"/>
        <v>-</v>
      </c>
      <c r="AF6" s="35" t="str">
        <f t="shared" si="4"/>
        <v>-</v>
      </c>
      <c r="AG6" s="35">
        <f t="shared" si="4"/>
        <v>101.77</v>
      </c>
      <c r="AH6" s="35">
        <f t="shared" si="4"/>
        <v>103.6</v>
      </c>
      <c r="AI6" s="34" t="str">
        <f>IF(AI7="","",IF(AI7="-","【-】","【"&amp;SUBSTITUTE(TEXT(AI7,"#,##0.00"),"-","△")&amp;"】"))</f>
        <v>【102.97】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227.4</v>
      </c>
      <c r="AS6" s="35">
        <f t="shared" si="5"/>
        <v>193.99</v>
      </c>
      <c r="AT6" s="34" t="str">
        <f>IF(AT7="","",IF(AT7="-","【-】","【"&amp;SUBSTITUTE(TEXT(AT7,"#,##0.00"),"-","△")&amp;"】"))</f>
        <v>【165.48】</v>
      </c>
      <c r="AU6" s="35" t="str">
        <f>IF(AU7="",NA(),AU7)</f>
        <v>-</v>
      </c>
      <c r="AV6" s="35" t="str">
        <f t="shared" ref="AV6:BD6" si="6">IF(AV7="",NA(),AV7)</f>
        <v>-</v>
      </c>
      <c r="AW6" s="35" t="str">
        <f t="shared" si="6"/>
        <v>-</v>
      </c>
      <c r="AX6" s="35">
        <f t="shared" si="6"/>
        <v>33.68</v>
      </c>
      <c r="AY6" s="35">
        <f t="shared" si="6"/>
        <v>20.9</v>
      </c>
      <c r="AZ6" s="35" t="str">
        <f t="shared" si="6"/>
        <v>-</v>
      </c>
      <c r="BA6" s="35" t="str">
        <f t="shared" si="6"/>
        <v>-</v>
      </c>
      <c r="BB6" s="35" t="str">
        <f t="shared" si="6"/>
        <v>-</v>
      </c>
      <c r="BC6" s="35">
        <f t="shared" si="6"/>
        <v>29.54</v>
      </c>
      <c r="BD6" s="35">
        <f t="shared" si="6"/>
        <v>26.99</v>
      </c>
      <c r="BE6" s="34" t="str">
        <f>IF(BE7="","",IF(BE7="-","【-】","【"&amp;SUBSTITUTE(TEXT(BE7,"#,##0.00"),"-","△")&amp;"】"))</f>
        <v>【33.84】</v>
      </c>
      <c r="BF6" s="35" t="str">
        <f>IF(BF7="",NA(),BF7)</f>
        <v>-</v>
      </c>
      <c r="BG6" s="35" t="str">
        <f t="shared" ref="BG6:BO6" si="7">IF(BG7="",NA(),BG7)</f>
        <v>-</v>
      </c>
      <c r="BH6" s="35" t="str">
        <f t="shared" si="7"/>
        <v>-</v>
      </c>
      <c r="BI6" s="35">
        <f t="shared" si="7"/>
        <v>2929.93</v>
      </c>
      <c r="BJ6" s="35">
        <f t="shared" si="7"/>
        <v>2851.12</v>
      </c>
      <c r="BK6" s="35" t="str">
        <f t="shared" si="7"/>
        <v>-</v>
      </c>
      <c r="BL6" s="35" t="str">
        <f t="shared" si="7"/>
        <v>-</v>
      </c>
      <c r="BM6" s="35" t="str">
        <f t="shared" si="7"/>
        <v>-</v>
      </c>
      <c r="BN6" s="35">
        <f t="shared" si="7"/>
        <v>789.46</v>
      </c>
      <c r="BO6" s="35">
        <f t="shared" si="7"/>
        <v>826.83</v>
      </c>
      <c r="BP6" s="34" t="str">
        <f>IF(BP7="","",IF(BP7="-","【-】","【"&amp;SUBSTITUTE(TEXT(BP7,"#,##0.00"),"-","△")&amp;"】"))</f>
        <v>【765.47】</v>
      </c>
      <c r="BQ6" s="35" t="str">
        <f>IF(BQ7="",NA(),BQ7)</f>
        <v>-</v>
      </c>
      <c r="BR6" s="35" t="str">
        <f t="shared" ref="BR6:BZ6" si="8">IF(BR7="",NA(),BR7)</f>
        <v>-</v>
      </c>
      <c r="BS6" s="35" t="str">
        <f t="shared" si="8"/>
        <v>-</v>
      </c>
      <c r="BT6" s="35">
        <f t="shared" si="8"/>
        <v>49.87</v>
      </c>
      <c r="BU6" s="35">
        <f t="shared" si="8"/>
        <v>53.05</v>
      </c>
      <c r="BV6" s="35" t="str">
        <f t="shared" si="8"/>
        <v>-</v>
      </c>
      <c r="BW6" s="35" t="str">
        <f t="shared" si="8"/>
        <v>-</v>
      </c>
      <c r="BX6" s="35" t="str">
        <f t="shared" si="8"/>
        <v>-</v>
      </c>
      <c r="BY6" s="35">
        <f t="shared" si="8"/>
        <v>57.77</v>
      </c>
      <c r="BZ6" s="35">
        <f t="shared" si="8"/>
        <v>57.31</v>
      </c>
      <c r="CA6" s="34" t="str">
        <f>IF(CA7="","",IF(CA7="-","【-】","【"&amp;SUBSTITUTE(TEXT(CA7,"#,##0.00"),"-","△")&amp;"】"))</f>
        <v>【59.59】</v>
      </c>
      <c r="CB6" s="35" t="str">
        <f>IF(CB7="",NA(),CB7)</f>
        <v>-</v>
      </c>
      <c r="CC6" s="35" t="str">
        <f t="shared" ref="CC6:CK6" si="9">IF(CC7="",NA(),CC7)</f>
        <v>-</v>
      </c>
      <c r="CD6" s="35" t="str">
        <f t="shared" si="9"/>
        <v>-</v>
      </c>
      <c r="CE6" s="35">
        <f t="shared" si="9"/>
        <v>312.81</v>
      </c>
      <c r="CF6" s="35">
        <f t="shared" si="9"/>
        <v>295.13</v>
      </c>
      <c r="CG6" s="35" t="str">
        <f t="shared" si="9"/>
        <v>-</v>
      </c>
      <c r="CH6" s="35" t="str">
        <f t="shared" si="9"/>
        <v>-</v>
      </c>
      <c r="CI6" s="35" t="str">
        <f t="shared" si="9"/>
        <v>-</v>
      </c>
      <c r="CJ6" s="35">
        <f t="shared" si="9"/>
        <v>274.35000000000002</v>
      </c>
      <c r="CK6" s="35">
        <f t="shared" si="9"/>
        <v>273.52</v>
      </c>
      <c r="CL6" s="34" t="str">
        <f>IF(CL7="","",IF(CL7="-","【-】","【"&amp;SUBSTITUTE(TEXT(CL7,"#,##0.00"),"-","△")&amp;"】"))</f>
        <v>【257.86】</v>
      </c>
      <c r="CM6" s="35" t="str">
        <f>IF(CM7="",NA(),CM7)</f>
        <v>-</v>
      </c>
      <c r="CN6" s="35" t="str">
        <f t="shared" ref="CN6:CV6" si="10">IF(CN7="",NA(),CN7)</f>
        <v>-</v>
      </c>
      <c r="CO6" s="35" t="str">
        <f t="shared" si="10"/>
        <v>-</v>
      </c>
      <c r="CP6" s="35">
        <f t="shared" si="10"/>
        <v>37.520000000000003</v>
      </c>
      <c r="CQ6" s="35">
        <f t="shared" si="10"/>
        <v>37.549999999999997</v>
      </c>
      <c r="CR6" s="35" t="str">
        <f t="shared" si="10"/>
        <v>-</v>
      </c>
      <c r="CS6" s="35" t="str">
        <f t="shared" si="10"/>
        <v>-</v>
      </c>
      <c r="CT6" s="35" t="str">
        <f t="shared" si="10"/>
        <v>-</v>
      </c>
      <c r="CU6" s="35">
        <f t="shared" si="10"/>
        <v>50.68</v>
      </c>
      <c r="CV6" s="35">
        <f t="shared" si="10"/>
        <v>50.14</v>
      </c>
      <c r="CW6" s="34" t="str">
        <f>IF(CW7="","",IF(CW7="-","【-】","【"&amp;SUBSTITUTE(TEXT(CW7,"#,##0.00"),"-","△")&amp;"】"))</f>
        <v>【51.30】</v>
      </c>
      <c r="CX6" s="35" t="str">
        <f>IF(CX7="",NA(),CX7)</f>
        <v>-</v>
      </c>
      <c r="CY6" s="35" t="str">
        <f t="shared" ref="CY6:DG6" si="11">IF(CY7="",NA(),CY7)</f>
        <v>-</v>
      </c>
      <c r="CZ6" s="35" t="str">
        <f t="shared" si="11"/>
        <v>-</v>
      </c>
      <c r="DA6" s="35">
        <f t="shared" si="11"/>
        <v>88.79</v>
      </c>
      <c r="DB6" s="35">
        <f t="shared" si="11"/>
        <v>87.69</v>
      </c>
      <c r="DC6" s="35" t="str">
        <f t="shared" si="11"/>
        <v>-</v>
      </c>
      <c r="DD6" s="35" t="str">
        <f t="shared" si="11"/>
        <v>-</v>
      </c>
      <c r="DE6" s="35" t="str">
        <f t="shared" si="11"/>
        <v>-</v>
      </c>
      <c r="DF6" s="35">
        <f t="shared" si="11"/>
        <v>84.86</v>
      </c>
      <c r="DG6" s="35">
        <f t="shared" si="11"/>
        <v>84.98</v>
      </c>
      <c r="DH6" s="34" t="str">
        <f>IF(DH7="","",IF(DH7="-","【-】","【"&amp;SUBSTITUTE(TEXT(DH7,"#,##0.00"),"-","△")&amp;"】"))</f>
        <v>【86.22】</v>
      </c>
      <c r="DI6" s="35" t="str">
        <f>IF(DI7="",NA(),DI7)</f>
        <v>-</v>
      </c>
      <c r="DJ6" s="35" t="str">
        <f t="shared" ref="DJ6:DR6" si="12">IF(DJ7="",NA(),DJ7)</f>
        <v>-</v>
      </c>
      <c r="DK6" s="35" t="str">
        <f t="shared" si="12"/>
        <v>-</v>
      </c>
      <c r="DL6" s="35">
        <f t="shared" si="12"/>
        <v>43.36</v>
      </c>
      <c r="DM6" s="35">
        <f t="shared" si="12"/>
        <v>44.81</v>
      </c>
      <c r="DN6" s="35" t="str">
        <f t="shared" si="12"/>
        <v>-</v>
      </c>
      <c r="DO6" s="35" t="str">
        <f t="shared" si="12"/>
        <v>-</v>
      </c>
      <c r="DP6" s="35" t="str">
        <f t="shared" si="12"/>
        <v>-</v>
      </c>
      <c r="DQ6" s="35">
        <f t="shared" si="12"/>
        <v>24.13</v>
      </c>
      <c r="DR6" s="35">
        <f t="shared" si="12"/>
        <v>23.06</v>
      </c>
      <c r="DS6" s="34" t="str">
        <f>IF(DS7="","",IF(DS7="-","【-】","【"&amp;SUBSTITUTE(TEXT(DS7,"#,##0.00"),"-","△")&amp;"】"))</f>
        <v>【24.97】</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【0.00】</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0.01</v>
      </c>
      <c r="EN6" s="35">
        <f t="shared" si="14"/>
        <v>0.02</v>
      </c>
      <c r="EO6" s="34" t="str">
        <f>IF(EO7="","",IF(EO7="-","【-】","【"&amp;SUBSTITUTE(TEXT(EO7,"#,##0.00"),"-","△")&amp;"】"))</f>
        <v>【0.02】</v>
      </c>
    </row>
    <row r="7" spans="1:148" s="36" customFormat="1" x14ac:dyDescent="0.15">
      <c r="A7" s="28"/>
      <c r="B7" s="37">
        <v>2019</v>
      </c>
      <c r="C7" s="37">
        <v>352047</v>
      </c>
      <c r="D7" s="37">
        <v>46</v>
      </c>
      <c r="E7" s="37">
        <v>17</v>
      </c>
      <c r="F7" s="37">
        <v>5</v>
      </c>
      <c r="G7" s="37">
        <v>0</v>
      </c>
      <c r="H7" s="37" t="s">
        <v>96</v>
      </c>
      <c r="I7" s="37" t="s">
        <v>97</v>
      </c>
      <c r="J7" s="37" t="s">
        <v>98</v>
      </c>
      <c r="K7" s="37" t="s">
        <v>99</v>
      </c>
      <c r="L7" s="37" t="s">
        <v>100</v>
      </c>
      <c r="M7" s="37" t="s">
        <v>101</v>
      </c>
      <c r="N7" s="38" t="s">
        <v>102</v>
      </c>
      <c r="O7" s="38">
        <v>72.599999999999994</v>
      </c>
      <c r="P7" s="38">
        <v>10.47</v>
      </c>
      <c r="Q7" s="38">
        <v>96.88</v>
      </c>
      <c r="R7" s="38">
        <v>2970</v>
      </c>
      <c r="S7" s="38">
        <v>46439</v>
      </c>
      <c r="T7" s="38">
        <v>698.31</v>
      </c>
      <c r="U7" s="38">
        <v>66.5</v>
      </c>
      <c r="V7" s="38">
        <v>4816</v>
      </c>
      <c r="W7" s="38">
        <v>5.79</v>
      </c>
      <c r="X7" s="38">
        <v>831.78</v>
      </c>
      <c r="Y7" s="38" t="s">
        <v>102</v>
      </c>
      <c r="Z7" s="38" t="s">
        <v>102</v>
      </c>
      <c r="AA7" s="38" t="s">
        <v>102</v>
      </c>
      <c r="AB7" s="38">
        <v>99.94</v>
      </c>
      <c r="AC7" s="38">
        <v>100</v>
      </c>
      <c r="AD7" s="38" t="s">
        <v>102</v>
      </c>
      <c r="AE7" s="38" t="s">
        <v>102</v>
      </c>
      <c r="AF7" s="38" t="s">
        <v>102</v>
      </c>
      <c r="AG7" s="38">
        <v>101.77</v>
      </c>
      <c r="AH7" s="38">
        <v>103.6</v>
      </c>
      <c r="AI7" s="38">
        <v>102.97</v>
      </c>
      <c r="AJ7" s="38" t="s">
        <v>102</v>
      </c>
      <c r="AK7" s="38" t="s">
        <v>102</v>
      </c>
      <c r="AL7" s="38" t="s">
        <v>102</v>
      </c>
      <c r="AM7" s="38">
        <v>0</v>
      </c>
      <c r="AN7" s="38">
        <v>0</v>
      </c>
      <c r="AO7" s="38" t="s">
        <v>102</v>
      </c>
      <c r="AP7" s="38" t="s">
        <v>102</v>
      </c>
      <c r="AQ7" s="38" t="s">
        <v>102</v>
      </c>
      <c r="AR7" s="38">
        <v>227.4</v>
      </c>
      <c r="AS7" s="38">
        <v>193.99</v>
      </c>
      <c r="AT7" s="38">
        <v>165.48</v>
      </c>
      <c r="AU7" s="38" t="s">
        <v>102</v>
      </c>
      <c r="AV7" s="38" t="s">
        <v>102</v>
      </c>
      <c r="AW7" s="38" t="s">
        <v>102</v>
      </c>
      <c r="AX7" s="38">
        <v>33.68</v>
      </c>
      <c r="AY7" s="38">
        <v>20.9</v>
      </c>
      <c r="AZ7" s="38" t="s">
        <v>102</v>
      </c>
      <c r="BA7" s="38" t="s">
        <v>102</v>
      </c>
      <c r="BB7" s="38" t="s">
        <v>102</v>
      </c>
      <c r="BC7" s="38">
        <v>29.54</v>
      </c>
      <c r="BD7" s="38">
        <v>26.99</v>
      </c>
      <c r="BE7" s="38">
        <v>33.840000000000003</v>
      </c>
      <c r="BF7" s="38" t="s">
        <v>102</v>
      </c>
      <c r="BG7" s="38" t="s">
        <v>102</v>
      </c>
      <c r="BH7" s="38" t="s">
        <v>102</v>
      </c>
      <c r="BI7" s="38">
        <v>2929.93</v>
      </c>
      <c r="BJ7" s="38">
        <v>2851.12</v>
      </c>
      <c r="BK7" s="38" t="s">
        <v>102</v>
      </c>
      <c r="BL7" s="38" t="s">
        <v>102</v>
      </c>
      <c r="BM7" s="38" t="s">
        <v>102</v>
      </c>
      <c r="BN7" s="38">
        <v>789.46</v>
      </c>
      <c r="BO7" s="38">
        <v>826.83</v>
      </c>
      <c r="BP7" s="38">
        <v>765.47</v>
      </c>
      <c r="BQ7" s="38" t="s">
        <v>102</v>
      </c>
      <c r="BR7" s="38" t="s">
        <v>102</v>
      </c>
      <c r="BS7" s="38" t="s">
        <v>102</v>
      </c>
      <c r="BT7" s="38">
        <v>49.87</v>
      </c>
      <c r="BU7" s="38">
        <v>53.05</v>
      </c>
      <c r="BV7" s="38" t="s">
        <v>102</v>
      </c>
      <c r="BW7" s="38" t="s">
        <v>102</v>
      </c>
      <c r="BX7" s="38" t="s">
        <v>102</v>
      </c>
      <c r="BY7" s="38">
        <v>57.77</v>
      </c>
      <c r="BZ7" s="38">
        <v>57.31</v>
      </c>
      <c r="CA7" s="38">
        <v>59.59</v>
      </c>
      <c r="CB7" s="38" t="s">
        <v>102</v>
      </c>
      <c r="CC7" s="38" t="s">
        <v>102</v>
      </c>
      <c r="CD7" s="38" t="s">
        <v>102</v>
      </c>
      <c r="CE7" s="38">
        <v>312.81</v>
      </c>
      <c r="CF7" s="38">
        <v>295.13</v>
      </c>
      <c r="CG7" s="38" t="s">
        <v>102</v>
      </c>
      <c r="CH7" s="38" t="s">
        <v>102</v>
      </c>
      <c r="CI7" s="38" t="s">
        <v>102</v>
      </c>
      <c r="CJ7" s="38">
        <v>274.35000000000002</v>
      </c>
      <c r="CK7" s="38">
        <v>273.52</v>
      </c>
      <c r="CL7" s="38">
        <v>257.86</v>
      </c>
      <c r="CM7" s="38" t="s">
        <v>102</v>
      </c>
      <c r="CN7" s="38" t="s">
        <v>102</v>
      </c>
      <c r="CO7" s="38" t="s">
        <v>102</v>
      </c>
      <c r="CP7" s="38">
        <v>37.520000000000003</v>
      </c>
      <c r="CQ7" s="38">
        <v>37.549999999999997</v>
      </c>
      <c r="CR7" s="38" t="s">
        <v>102</v>
      </c>
      <c r="CS7" s="38" t="s">
        <v>102</v>
      </c>
      <c r="CT7" s="38" t="s">
        <v>102</v>
      </c>
      <c r="CU7" s="38">
        <v>50.68</v>
      </c>
      <c r="CV7" s="38">
        <v>50.14</v>
      </c>
      <c r="CW7" s="38">
        <v>51.3</v>
      </c>
      <c r="CX7" s="38" t="s">
        <v>102</v>
      </c>
      <c r="CY7" s="38" t="s">
        <v>102</v>
      </c>
      <c r="CZ7" s="38" t="s">
        <v>102</v>
      </c>
      <c r="DA7" s="38">
        <v>88.79</v>
      </c>
      <c r="DB7" s="38">
        <v>87.69</v>
      </c>
      <c r="DC7" s="38" t="s">
        <v>102</v>
      </c>
      <c r="DD7" s="38" t="s">
        <v>102</v>
      </c>
      <c r="DE7" s="38" t="s">
        <v>102</v>
      </c>
      <c r="DF7" s="38">
        <v>84.86</v>
      </c>
      <c r="DG7" s="38">
        <v>84.98</v>
      </c>
      <c r="DH7" s="38">
        <v>86.22</v>
      </c>
      <c r="DI7" s="38" t="s">
        <v>102</v>
      </c>
      <c r="DJ7" s="38" t="s">
        <v>102</v>
      </c>
      <c r="DK7" s="38" t="s">
        <v>102</v>
      </c>
      <c r="DL7" s="38">
        <v>43.36</v>
      </c>
      <c r="DM7" s="38">
        <v>44.81</v>
      </c>
      <c r="DN7" s="38" t="s">
        <v>102</v>
      </c>
      <c r="DO7" s="38" t="s">
        <v>102</v>
      </c>
      <c r="DP7" s="38" t="s">
        <v>102</v>
      </c>
      <c r="DQ7" s="38">
        <v>24.13</v>
      </c>
      <c r="DR7" s="38">
        <v>23.06</v>
      </c>
      <c r="DS7" s="38">
        <v>24.97</v>
      </c>
      <c r="DT7" s="38" t="s">
        <v>102</v>
      </c>
      <c r="DU7" s="38" t="s">
        <v>102</v>
      </c>
      <c r="DV7" s="38" t="s">
        <v>102</v>
      </c>
      <c r="DW7" s="38">
        <v>0</v>
      </c>
      <c r="DX7" s="38">
        <v>0</v>
      </c>
      <c r="DY7" s="38" t="s">
        <v>102</v>
      </c>
      <c r="DZ7" s="38" t="s">
        <v>102</v>
      </c>
      <c r="EA7" s="38" t="s">
        <v>102</v>
      </c>
      <c r="EB7" s="38">
        <v>0</v>
      </c>
      <c r="EC7" s="38">
        <v>0</v>
      </c>
      <c r="ED7" s="38">
        <v>0</v>
      </c>
      <c r="EE7" s="38" t="s">
        <v>102</v>
      </c>
      <c r="EF7" s="38" t="s">
        <v>102</v>
      </c>
      <c r="EG7" s="38" t="s">
        <v>102</v>
      </c>
      <c r="EH7" s="38">
        <v>0</v>
      </c>
      <c r="EI7" s="38">
        <v>0</v>
      </c>
      <c r="EJ7" s="38" t="s">
        <v>102</v>
      </c>
      <c r="EK7" s="38" t="s">
        <v>102</v>
      </c>
      <c r="EL7" s="38" t="s">
        <v>102</v>
      </c>
      <c r="EM7" s="38">
        <v>0.01</v>
      </c>
      <c r="EN7" s="38">
        <v>0.02</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2021-01-21T02:03:11Z</cp:lastPrinted>
  <dcterms:created xsi:type="dcterms:W3CDTF">2020-12-04T02:37:59Z</dcterms:created>
  <dcterms:modified xsi:type="dcterms:W3CDTF">2021-02-25T23:34:34Z</dcterms:modified>
  <cp:category/>
</cp:coreProperties>
</file>