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72.31.26.225\koukyou\下水道管理係\003 地方公営企業決算状況調査関係\R02決算統計\20220204_公営企業に係る「経営比較分析表」（令和２年度決算）の分析等について\02_提出\"/>
    </mc:Choice>
  </mc:AlternateContent>
  <xr:revisionPtr revIDLastSave="0" documentId="13_ncr:1_{B53DE639-0F7E-48E9-B209-43037F000E7C}" xr6:coauthVersionLast="47" xr6:coauthVersionMax="47" xr10:uidLastSave="{00000000-0000-0000-0000-000000000000}"/>
  <workbookProtection workbookAlgorithmName="SHA-512" workbookHashValue="OtuI4k9Z6uadL+5SbU3hkcpagTxxpuseJBNmAL1OuTqchNqb78XPq/u8RHefH/eTAlc5xLi9zgs2fQ386kr6qA==" workbookSaltValue="WytHoPfxwKhB5iiM2rxmv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D10" i="4"/>
  <c r="P10" i="4"/>
  <c r="B10" i="4"/>
  <c r="BB8" i="4"/>
  <c r="AT8" i="4"/>
  <c r="AD8" i="4"/>
  <c r="W8" i="4"/>
  <c r="P8" i="4"/>
  <c r="B6" i="4"/>
</calcChain>
</file>

<file path=xl/sharedStrings.xml><?xml version="1.0" encoding="utf-8"?>
<sst xmlns="http://schemas.openxmlformats.org/spreadsheetml/2006/main" count="275" uniqueCount="116">
  <si>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</si>
  <si>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</si>
  <si>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</si>
  <si>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</si>
  <si>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</si>
  <si>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</si>
  <si>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</si>
  <si>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</si>
  <si>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</si>
  <si>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</si>
  <si>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</si>
  <si>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</si>
  <si>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</si>
  <si>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</si>
  <si>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</si>
  <si>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</si>
  <si>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</si>
  <si>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</si>
  <si>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</si>
  <si>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</si>
  <si>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</si>
  <si>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</si>
  <si>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</si>
  <si>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</si>
  <si>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</si>
  <si>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</si>
  <si>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</si>
  <si>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</si>
  <si>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</si>
  <si>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</si>
  <si>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</si>
  <si>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</si>
  <si>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</si>
  <si>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</si>
  <si>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</si>
  <si>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</si>
  <si>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</si>
  <si>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</si>
  <si>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</si>
  <si>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</si>
  <si>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</si>
  <si>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</si>
  <si>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</si>
  <si>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</si>
  <si>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</si>
  <si>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</si>
  <si>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</si>
  <si>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</si>
  <si>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</si>
  <si>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</si>
  <si>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</si>
  <si>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</si>
  <si>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</si>
  <si>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</si>
  <si>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</si>
  <si>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</si>
  <si>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</si>
  <si>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</si>
  <si>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</si>
  <si>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</si>
  <si>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</si>
  <si>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</si>
  <si>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</si>
  <si>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</si>
  <si>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</si>
  <si>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</si>
  <si>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</si>
  <si>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</si>
  <si>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</si>
  <si>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</si>
  <si>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</si>
  <si>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</si>
  <si>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</si>
  <si>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</si>
  <si>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</si>
  <si>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</si>
  <si>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</si>
  <si>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</si>
  <si>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</si>
  <si>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</si>
  <si>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</si>
  <si>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</si>
  <si>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</si>
  <si>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</si>
  <si>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</si>
  <si>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</si>
  <si>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</si>
  <si>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</si>
  <si>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</si>
  <si>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</si>
  <si>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</si>
  <si>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</si>
  <si>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</si>
  <si>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</si>
  <si>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</si>
  <si>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</si>
  <si>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</si>
  <si>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</si>
  <si>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</si>
  <si>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</si>
  <si>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</si>
  <si>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</si>
  <si>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</si>
  <si>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</si>
  <si>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</si>
  <si>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</si>
  <si>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</si>
  <si>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</si>
  <si>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</si>
  <si>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</si>
  <si>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</si>
  <si>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</si>
  <si>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</si>
  <si>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費回収率及び流動比率は100％に達していないことから、収入の確保や一層のコスト縮減など、より慎重な財政運営が必要となっているが、事業の性質、地域の特性などを考慮するとコストの縮減や使用料改定などでは改善は見込めない。
　平成30年度から他事業の法適化に伴い事業ごとにあった特別会計を公営企業会計で一本化したことから、一つの下水道事業として持続可能な事業運営に取り組んでいるところである。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29" eb="31">
      <t>シュウニュウ</t>
    </rPh>
    <rPh sb="32" eb="34">
      <t>カクホ</t>
    </rPh>
    <rPh sb="35" eb="37">
      <t>イッソウ</t>
    </rPh>
    <rPh sb="41" eb="43">
      <t>シュクゲン</t>
    </rPh>
    <rPh sb="48" eb="50">
      <t>シンチョウ</t>
    </rPh>
    <rPh sb="51" eb="53">
      <t>ザイセイ</t>
    </rPh>
    <rPh sb="53" eb="55">
      <t>ウンエイ</t>
    </rPh>
    <rPh sb="56" eb="58">
      <t>ヒツヨウ</t>
    </rPh>
    <rPh sb="89" eb="91">
      <t>シュクゲン</t>
    </rPh>
    <rPh sb="143" eb="145">
      <t>コウエイ</t>
    </rPh>
    <rPh sb="145" eb="147">
      <t>キギョウ</t>
    </rPh>
    <rPh sb="147" eb="149">
      <t>カイケイ</t>
    </rPh>
    <phoneticPr fontId="4"/>
  </si>
  <si>
    <t>　有形固定資産減価償却率は平均値より高くなっていることから老朽化が進んでいる現状はあるが、機能診断の結果、緊急性はないため当面は予防保全に努めていく。</t>
    <rPh sb="45" eb="49">
      <t>キノウシンダン</t>
    </rPh>
    <rPh sb="50" eb="52">
      <t>ケッカ</t>
    </rPh>
    <rPh sb="53" eb="56">
      <t>キンキュウセイ</t>
    </rPh>
    <rPh sb="61" eb="63">
      <t>トウメン</t>
    </rPh>
    <rPh sb="64" eb="68">
      <t>ヨボウホゼン</t>
    </rPh>
    <rPh sb="69" eb="70">
      <t>ツト</t>
    </rPh>
    <phoneticPr fontId="4"/>
  </si>
  <si>
    <t>　萩市の林業集落排水事業は、平成13年に供用開始し事業は完了している。　本施設は15戸未満の小規模である。
　平成30年度から地方公営企業法を適用したため、これ以前の数値は無い。
　経常収支比率は収支不足を一般会計から繰り入れを行っているため100％となっている。
　流動比率は平均値を上回っているが100％に届いておらず一般会計の繰入金により事業運営している。
　企業債残高対事業規模比率は平均値と比べ大きく上回っている。　
　経費回収率及び施設利用率は平均値を下回っている。
　汚水処理原価は、施設機器の機能診断等を行ったため一時的に増加している。
　水洗化率は、平均値を同程度であるが、山間部の人口散在地区であることから今後も高齢化や後継者不足等でこれ以上の増加は期待できない。</t>
    <rPh sb="134" eb="138">
      <t>リュウドウヒリツ</t>
    </rPh>
    <rPh sb="139" eb="142">
      <t>ヘイキンチ</t>
    </rPh>
    <rPh sb="143" eb="145">
      <t>ウワマワ</t>
    </rPh>
    <rPh sb="155" eb="156">
      <t>トド</t>
    </rPh>
    <rPh sb="161" eb="165">
      <t>イッパンカイケイ</t>
    </rPh>
    <rPh sb="166" eb="169">
      <t>クリイレキン</t>
    </rPh>
    <rPh sb="172" eb="174">
      <t>ジギョウ</t>
    </rPh>
    <rPh sb="174" eb="176">
      <t>ウンエイ</t>
    </rPh>
    <rPh sb="220" eb="221">
      <t>オヨ</t>
    </rPh>
    <rPh sb="222" eb="224">
      <t>シセツ</t>
    </rPh>
    <rPh sb="224" eb="227">
      <t>リヨウリツ</t>
    </rPh>
    <rPh sb="228" eb="231">
      <t>ヘイキンチ</t>
    </rPh>
    <rPh sb="232" eb="234">
      <t>シタマワ</t>
    </rPh>
    <rPh sb="241" eb="247">
      <t>オスイショリゲンカ</t>
    </rPh>
    <rPh sb="249" eb="253">
      <t>シセツキキ</t>
    </rPh>
    <rPh sb="254" eb="258">
      <t>キノウシンダン</t>
    </rPh>
    <rPh sb="258" eb="259">
      <t>トウ</t>
    </rPh>
    <rPh sb="260" eb="261">
      <t>オコナ</t>
    </rPh>
    <rPh sb="265" eb="268">
      <t>イチジテキ</t>
    </rPh>
    <rPh sb="269" eb="271">
      <t>ゾウカ</t>
    </rPh>
    <rPh sb="278" eb="281">
      <t>スイセンカ</t>
    </rPh>
    <rPh sb="281" eb="282">
      <t>リツ</t>
    </rPh>
    <rPh sb="288" eb="291">
      <t>ドウテイド</t>
    </rPh>
    <rPh sb="329" eb="331">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</si>
</sst>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708-45D2-9B80-977ED71EF6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708-45D2-9B80-977ED71EF6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29.63</c:v>
                </c:pt>
                <c:pt idx="3">
                  <c:v>29.63</c:v>
                </c:pt>
                <c:pt idx="4">
                  <c:v>29.63</c:v>
                </c:pt>
              </c:numCache>
            </c:numRef>
          </c:val>
          <c:extLst>
            <c:ext xmlns:c16="http://schemas.microsoft.com/office/drawing/2014/chart" uri="{C3380CC4-5D6E-409C-BE32-E72D297353CC}">
              <c16:uniqueId val="{00000000-0DE4-4E0E-9FE0-B55B668F95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48.01</c:v>
                </c:pt>
                <c:pt idx="3">
                  <c:v>40.28</c:v>
                </c:pt>
                <c:pt idx="4">
                  <c:v>42.48</c:v>
                </c:pt>
              </c:numCache>
            </c:numRef>
          </c:val>
          <c:smooth val="0"/>
          <c:extLst>
            <c:ext xmlns:c16="http://schemas.microsoft.com/office/drawing/2014/chart" uri="{C3380CC4-5D6E-409C-BE32-E72D297353CC}">
              <c16:uniqueId val="{00000001-0DE4-4E0E-9FE0-B55B668F95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81.58</c:v>
                </c:pt>
                <c:pt idx="3">
                  <c:v>92.11</c:v>
                </c:pt>
                <c:pt idx="4">
                  <c:v>91.89</c:v>
                </c:pt>
              </c:numCache>
            </c:numRef>
          </c:val>
          <c:extLst>
            <c:ext xmlns:c16="http://schemas.microsoft.com/office/drawing/2014/chart" uri="{C3380CC4-5D6E-409C-BE32-E72D297353CC}">
              <c16:uniqueId val="{00000000-4CAD-4BC4-BA2B-92A1EE25FE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91.18</c:v>
                </c:pt>
                <c:pt idx="3">
                  <c:v>90.78</c:v>
                </c:pt>
                <c:pt idx="4">
                  <c:v>90.73</c:v>
                </c:pt>
              </c:numCache>
            </c:numRef>
          </c:val>
          <c:smooth val="0"/>
          <c:extLst>
            <c:ext xmlns:c16="http://schemas.microsoft.com/office/drawing/2014/chart" uri="{C3380CC4-5D6E-409C-BE32-E72D297353CC}">
              <c16:uniqueId val="{00000001-4CAD-4BC4-BA2B-92A1EE25FE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F355-4F05-A963-B8FDE67E2E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92.29</c:v>
                </c:pt>
                <c:pt idx="3">
                  <c:v>98.94</c:v>
                </c:pt>
                <c:pt idx="4">
                  <c:v>101.09</c:v>
                </c:pt>
              </c:numCache>
            </c:numRef>
          </c:val>
          <c:smooth val="0"/>
          <c:extLst>
            <c:ext xmlns:c16="http://schemas.microsoft.com/office/drawing/2014/chart" uri="{C3380CC4-5D6E-409C-BE32-E72D297353CC}">
              <c16:uniqueId val="{00000001-F355-4F05-A963-B8FDE67E2E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53.67</c:v>
                </c:pt>
                <c:pt idx="3">
                  <c:v>55.81</c:v>
                </c:pt>
                <c:pt idx="4">
                  <c:v>57.94</c:v>
                </c:pt>
              </c:numCache>
            </c:numRef>
          </c:val>
          <c:extLst>
            <c:ext xmlns:c16="http://schemas.microsoft.com/office/drawing/2014/chart" uri="{C3380CC4-5D6E-409C-BE32-E72D297353CC}">
              <c16:uniqueId val="{00000000-1BCF-4988-8906-FF9290814A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37.74</c:v>
                </c:pt>
                <c:pt idx="3">
                  <c:v>40.36</c:v>
                </c:pt>
                <c:pt idx="4">
                  <c:v>34.76</c:v>
                </c:pt>
              </c:numCache>
            </c:numRef>
          </c:val>
          <c:smooth val="0"/>
          <c:extLst>
            <c:ext xmlns:c16="http://schemas.microsoft.com/office/drawing/2014/chart" uri="{C3380CC4-5D6E-409C-BE32-E72D297353CC}">
              <c16:uniqueId val="{00000001-1BCF-4988-8906-FF9290814A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54-4F7A-9A84-616C969E40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854-4F7A-9A84-616C969E40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EF2-4AF3-8B76-DF9244F510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464.55</c:v>
                </c:pt>
                <c:pt idx="3">
                  <c:v>519.65</c:v>
                </c:pt>
                <c:pt idx="4">
                  <c:v>534.57000000000005</c:v>
                </c:pt>
              </c:numCache>
            </c:numRef>
          </c:val>
          <c:smooth val="0"/>
          <c:extLst>
            <c:ext xmlns:c16="http://schemas.microsoft.com/office/drawing/2014/chart" uri="{C3380CC4-5D6E-409C-BE32-E72D297353CC}">
              <c16:uniqueId val="{00000001-8EF2-4AF3-8B76-DF9244F510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50.17</c:v>
                </c:pt>
                <c:pt idx="3">
                  <c:v>50</c:v>
                </c:pt>
                <c:pt idx="4">
                  <c:v>49.45</c:v>
                </c:pt>
              </c:numCache>
            </c:numRef>
          </c:val>
          <c:extLst>
            <c:ext xmlns:c16="http://schemas.microsoft.com/office/drawing/2014/chart" uri="{C3380CC4-5D6E-409C-BE32-E72D297353CC}">
              <c16:uniqueId val="{00000000-1BFA-4177-80A0-1577AAD14B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48.58</c:v>
                </c:pt>
                <c:pt idx="3">
                  <c:v>36.31</c:v>
                </c:pt>
                <c:pt idx="4">
                  <c:v>36.93</c:v>
                </c:pt>
              </c:numCache>
            </c:numRef>
          </c:val>
          <c:smooth val="0"/>
          <c:extLst>
            <c:ext xmlns:c16="http://schemas.microsoft.com/office/drawing/2014/chart" uri="{C3380CC4-5D6E-409C-BE32-E72D297353CC}">
              <c16:uniqueId val="{00000001-1BFA-4177-80A0-1577AAD14B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1181.6300000000001</c:v>
                </c:pt>
                <c:pt idx="3">
                  <c:v>1178.33</c:v>
                </c:pt>
                <c:pt idx="4">
                  <c:v>1112.3499999999999</c:v>
                </c:pt>
              </c:numCache>
            </c:numRef>
          </c:val>
          <c:extLst>
            <c:ext xmlns:c16="http://schemas.microsoft.com/office/drawing/2014/chart" uri="{C3380CC4-5D6E-409C-BE32-E72D297353CC}">
              <c16:uniqueId val="{00000000-C40E-48EA-B030-97A9B34176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506.14</c:v>
                </c:pt>
                <c:pt idx="3">
                  <c:v>544.96</c:v>
                </c:pt>
                <c:pt idx="4">
                  <c:v>406.44</c:v>
                </c:pt>
              </c:numCache>
            </c:numRef>
          </c:val>
          <c:smooth val="0"/>
          <c:extLst>
            <c:ext xmlns:c16="http://schemas.microsoft.com/office/drawing/2014/chart" uri="{C3380CC4-5D6E-409C-BE32-E72D297353CC}">
              <c16:uniqueId val="{00000001-C40E-48EA-B030-97A9B34176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44.77</c:v>
                </c:pt>
                <c:pt idx="3">
                  <c:v>38.090000000000003</c:v>
                </c:pt>
                <c:pt idx="4">
                  <c:v>10.16</c:v>
                </c:pt>
              </c:numCache>
            </c:numRef>
          </c:val>
          <c:extLst>
            <c:ext xmlns:c16="http://schemas.microsoft.com/office/drawing/2014/chart" uri="{C3380CC4-5D6E-409C-BE32-E72D297353CC}">
              <c16:uniqueId val="{00000000-0816-407F-ADE2-999A19EC8B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35.86</c:v>
                </c:pt>
                <c:pt idx="3">
                  <c:v>42.51</c:v>
                </c:pt>
                <c:pt idx="4">
                  <c:v>35.93</c:v>
                </c:pt>
              </c:numCache>
            </c:numRef>
          </c:val>
          <c:smooth val="0"/>
          <c:extLst>
            <c:ext xmlns:c16="http://schemas.microsoft.com/office/drawing/2014/chart" uri="{C3380CC4-5D6E-409C-BE32-E72D297353CC}">
              <c16:uniqueId val="{00000001-0816-407F-ADE2-999A19EC8B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338.18</c:v>
                </c:pt>
                <c:pt idx="3">
                  <c:v>395.31</c:v>
                </c:pt>
                <c:pt idx="4">
                  <c:v>1486.28</c:v>
                </c:pt>
              </c:numCache>
            </c:numRef>
          </c:val>
          <c:extLst>
            <c:ext xmlns:c16="http://schemas.microsoft.com/office/drawing/2014/chart" uri="{C3380CC4-5D6E-409C-BE32-E72D297353CC}">
              <c16:uniqueId val="{00000000-EF7B-4803-BCF4-8D15E8559B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448.63</c:v>
                </c:pt>
                <c:pt idx="3">
                  <c:v>447.34</c:v>
                </c:pt>
                <c:pt idx="4">
                  <c:v>499.55</c:v>
                </c:pt>
              </c:numCache>
            </c:numRef>
          </c:val>
          <c:smooth val="0"/>
          <c:extLst>
            <c:ext xmlns:c16="http://schemas.microsoft.com/office/drawing/2014/chart" uri="{C3380CC4-5D6E-409C-BE32-E72D297353CC}">
              <c16:uniqueId val="{00000001-EF7B-4803-BCF4-8D15E8559B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【430.60】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【490.99】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tr">
        <f>データ!$M$6</f>
        <v>非設置</v>
      </c>
      <c r="AE8" s="73"/>
      <c r="AF8" s="73"/>
      <c r="AG8" s="73"/>
      <c r="AH8" s="73"/>
      <c r="AI8" s="73"/>
      <c r="AJ8" s="73"/>
      <c r="AK8" s="3"/>
      <c r="AL8" s="69">
        <f>データ!S6</f>
        <v>45508</v>
      </c>
      <c r="AM8" s="69"/>
      <c r="AN8" s="69"/>
      <c r="AO8" s="69"/>
      <c r="AP8" s="69"/>
      <c r="AQ8" s="69"/>
      <c r="AR8" s="69"/>
      <c r="AS8" s="69"/>
      <c r="AT8" s="68">
        <f>データ!T6</f>
        <v>698.31</v>
      </c>
      <c r="AU8" s="68"/>
      <c r="AV8" s="68"/>
      <c r="AW8" s="68"/>
      <c r="AX8" s="68"/>
      <c r="AY8" s="68"/>
      <c r="AZ8" s="68"/>
      <c r="BA8" s="68"/>
      <c r="BB8" s="68">
        <f>データ!U6</f>
        <v>65.17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89.41</v>
      </c>
      <c r="J10" s="68"/>
      <c r="K10" s="68"/>
      <c r="L10" s="68"/>
      <c r="M10" s="68"/>
      <c r="N10" s="68"/>
      <c r="O10" s="68"/>
      <c r="P10" s="68">
        <f>データ!P6</f>
        <v>0.08</v>
      </c>
      <c r="Q10" s="68"/>
      <c r="R10" s="68"/>
      <c r="S10" s="68"/>
      <c r="T10" s="68"/>
      <c r="U10" s="68"/>
      <c r="V10" s="68"/>
      <c r="W10" s="68">
        <f>データ!Q6</f>
        <v>97.93</v>
      </c>
      <c r="X10" s="68"/>
      <c r="Y10" s="68"/>
      <c r="Z10" s="68"/>
      <c r="AA10" s="68"/>
      <c r="AB10" s="68"/>
      <c r="AC10" s="68"/>
      <c r="AD10" s="69">
        <f>データ!R6</f>
        <v>2970</v>
      </c>
      <c r="AE10" s="69"/>
      <c r="AF10" s="69"/>
      <c r="AG10" s="69"/>
      <c r="AH10" s="69"/>
      <c r="AI10" s="69"/>
      <c r="AJ10" s="69"/>
      <c r="AK10" s="2"/>
      <c r="AL10" s="69">
        <f>データ!V6</f>
        <v>37</v>
      </c>
      <c r="AM10" s="69"/>
      <c r="AN10" s="69"/>
      <c r="AO10" s="69"/>
      <c r="AP10" s="69"/>
      <c r="AQ10" s="69"/>
      <c r="AR10" s="69"/>
      <c r="AS10" s="69"/>
      <c r="AT10" s="68">
        <f>データ!W6</f>
        <v>0.04</v>
      </c>
      <c r="AU10" s="68"/>
      <c r="AV10" s="68"/>
      <c r="AW10" s="68"/>
      <c r="AX10" s="68"/>
      <c r="AY10" s="68"/>
      <c r="AZ10" s="68"/>
      <c r="BA10" s="68"/>
      <c r="BB10" s="68">
        <f>データ!X6</f>
        <v>925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【101.09】</v>
      </c>
      <c r="F85" s="26" t="str">
        <f>データ!AT6</f>
        <v>【534.57】</v>
      </c>
      <c r="G85" s="26" t="str">
        <f>データ!BE6</f>
        <v>【36.93】</v>
      </c>
      <c r="H85" s="26" t="str">
        <f>データ!BP6</f>
        <v>【430.60】</v>
      </c>
      <c r="I85" s="26" t="str">
        <f>データ!CA6</f>
        <v>【36.30】</v>
      </c>
      <c r="J85" s="26" t="str">
        <f>データ!CL6</f>
        <v>【490.99】</v>
      </c>
      <c r="K85" s="26" t="str">
        <f>データ!CW6</f>
        <v>【42.82】</v>
      </c>
      <c r="L85" s="26" t="str">
        <f>データ!DH6</f>
        <v>【90.04】</v>
      </c>
      <c r="M85" s="26" t="str">
        <f>データ!DS6</f>
        <v>【34.76】</v>
      </c>
      <c r="N85" s="26" t="str">
        <f>データ!ED6</f>
        <v>【0.00】</v>
      </c>
      <c r="O85" s="26" t="str">
        <f>データ!EO6</f>
        <v>【0.00】</v>
      </c>
    </row>
  </sheetData>
  <sheetProtection algorithmName="SHA-512" hashValue="2gz9ZUbmMobWkPBKpOQUi9yWKXXMUoeygHmmdgjdfJBJ4okjY8yJC9EtiMUn1GVQ7r2mqbsQvyg82o6kvob9JQ==" saltValue="YZnqQK/D57YC6aYHE6mHl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352047</v>
      </c>
      <c r="D6" s="33">
        <f t="shared" si="3"/>
        <v>46</v>
      </c>
      <c r="E6" s="33">
        <f t="shared" si="3"/>
        <v>17</v>
      </c>
      <c r="F6" s="33">
        <f t="shared" si="3"/>
        <v>7</v>
      </c>
      <c r="G6" s="33">
        <f t="shared" si="3"/>
        <v>0</v>
      </c>
      <c r="H6" s="33" t="str">
        <f t="shared" si="3"/>
        <v>山口県　萩市</v>
      </c>
      <c r="I6" s="33" t="str">
        <f t="shared" si="3"/>
        <v>法適用</v>
      </c>
      <c r="J6" s="33" t="str">
        <f t="shared" si="3"/>
        <v>下水道事業</v>
      </c>
      <c r="K6" s="33" t="str">
        <f t="shared" si="3"/>
        <v>林業集落排水</v>
      </c>
      <c r="L6" s="33" t="str">
        <f t="shared" si="3"/>
        <v>G2</v>
      </c>
      <c r="M6" s="33" t="str">
        <f t="shared" si="3"/>
        <v>非設置</v>
      </c>
      <c r="N6" s="34" t="str">
        <f t="shared" si="3"/>
        <v>-</v>
      </c>
      <c r="O6" s="34">
        <f t="shared" si="3"/>
        <v>89.41</v>
      </c>
      <c r="P6" s="34">
        <f t="shared" si="3"/>
        <v>0.08</v>
      </c>
      <c r="Q6" s="34">
        <f t="shared" si="3"/>
        <v>97.93</v>
      </c>
      <c r="R6" s="34">
        <f t="shared" si="3"/>
        <v>2970</v>
      </c>
      <c r="S6" s="34">
        <f t="shared" si="3"/>
        <v>45508</v>
      </c>
      <c r="T6" s="34">
        <f t="shared" si="3"/>
        <v>698.31</v>
      </c>
      <c r="U6" s="34">
        <f t="shared" si="3"/>
        <v>65.17</v>
      </c>
      <c r="V6" s="34">
        <f t="shared" si="3"/>
        <v>37</v>
      </c>
      <c r="W6" s="34">
        <f t="shared" si="3"/>
        <v>0.04</v>
      </c>
      <c r="X6" s="34">
        <f t="shared" si="3"/>
        <v>925</v>
      </c>
      <c r="Y6" s="35" t="str">
        <f>IF(Y7="",NA(),Y7)</f>
        <v>-</v>
      </c>
      <c r="Z6" s="35" t="str">
        <f t="shared" ref="Z6:AH6" si="4">IF(Z7="",NA(),Z7)</f>
        <v>-</v>
      </c>
      <c r="AA6" s="35">
        <f t="shared" si="4"/>
        <v>100</v>
      </c>
      <c r="AB6" s="35">
        <f t="shared" si="4"/>
        <v>100</v>
      </c>
      <c r="AC6" s="35">
        <f t="shared" si="4"/>
        <v>100</v>
      </c>
      <c r="AD6" s="35" t="str">
        <f t="shared" si="4"/>
        <v>-</v>
      </c>
      <c r="AE6" s="35" t="str">
        <f t="shared" si="4"/>
        <v>-</v>
      </c>
      <c r="AF6" s="35">
        <f t="shared" si="4"/>
        <v>92.29</v>
      </c>
      <c r="AG6" s="35">
        <f t="shared" si="4"/>
        <v>98.94</v>
      </c>
      <c r="AH6" s="35">
        <f t="shared" si="4"/>
        <v>101.09</v>
      </c>
      <c r="AI6" s="34" t="str">
        <f>IF(AI7="","",IF(AI7="-","【-】","【"&amp;SUBSTITUTE(TEXT(AI7,"#,##0.00"),"-","△")&amp;"】"))</f>
        <v>【101.09】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464.55</v>
      </c>
      <c r="AR6" s="35">
        <f t="shared" si="5"/>
        <v>519.65</v>
      </c>
      <c r="AS6" s="35">
        <f t="shared" si="5"/>
        <v>534.57000000000005</v>
      </c>
      <c r="AT6" s="34" t="str">
        <f>IF(AT7="","",IF(AT7="-","【-】","【"&amp;SUBSTITUTE(TEXT(AT7,"#,##0.00"),"-","△")&amp;"】"))</f>
        <v>【534.57】</v>
      </c>
      <c r="AU6" s="35" t="str">
        <f>IF(AU7="",NA(),AU7)</f>
        <v>-</v>
      </c>
      <c r="AV6" s="35" t="str">
        <f t="shared" ref="AV6:BD6" si="6">IF(AV7="",NA(),AV7)</f>
        <v>-</v>
      </c>
      <c r="AW6" s="35">
        <f t="shared" si="6"/>
        <v>50.17</v>
      </c>
      <c r="AX6" s="35">
        <f t="shared" si="6"/>
        <v>50</v>
      </c>
      <c r="AY6" s="35">
        <f t="shared" si="6"/>
        <v>49.45</v>
      </c>
      <c r="AZ6" s="35" t="str">
        <f t="shared" si="6"/>
        <v>-</v>
      </c>
      <c r="BA6" s="35" t="str">
        <f t="shared" si="6"/>
        <v>-</v>
      </c>
      <c r="BB6" s="35">
        <f t="shared" si="6"/>
        <v>48.58</v>
      </c>
      <c r="BC6" s="35">
        <f t="shared" si="6"/>
        <v>36.31</v>
      </c>
      <c r="BD6" s="35">
        <f t="shared" si="6"/>
        <v>36.93</v>
      </c>
      <c r="BE6" s="34" t="str">
        <f>IF(BE7="","",IF(BE7="-","【-】","【"&amp;SUBSTITUTE(TEXT(BE7,"#,##0.00"),"-","△")&amp;"】"))</f>
        <v>【36.93】</v>
      </c>
      <c r="BF6" s="35" t="str">
        <f>IF(BF7="",NA(),BF7)</f>
        <v>-</v>
      </c>
      <c r="BG6" s="35" t="str">
        <f t="shared" ref="BG6:BO6" si="7">IF(BG7="",NA(),BG7)</f>
        <v>-</v>
      </c>
      <c r="BH6" s="35">
        <f t="shared" si="7"/>
        <v>1181.6300000000001</v>
      </c>
      <c r="BI6" s="35">
        <f t="shared" si="7"/>
        <v>1178.33</v>
      </c>
      <c r="BJ6" s="35">
        <f t="shared" si="7"/>
        <v>1112.3499999999999</v>
      </c>
      <c r="BK6" s="35" t="str">
        <f t="shared" si="7"/>
        <v>-</v>
      </c>
      <c r="BL6" s="35" t="str">
        <f t="shared" si="7"/>
        <v>-</v>
      </c>
      <c r="BM6" s="35">
        <f t="shared" si="7"/>
        <v>506.14</v>
      </c>
      <c r="BN6" s="35">
        <f t="shared" si="7"/>
        <v>544.96</v>
      </c>
      <c r="BO6" s="35">
        <f t="shared" si="7"/>
        <v>406.44</v>
      </c>
      <c r="BP6" s="34" t="str">
        <f>IF(BP7="","",IF(BP7="-","【-】","【"&amp;SUBSTITUTE(TEXT(BP7,"#,##0.00"),"-","△")&amp;"】"))</f>
        <v>【430.60】</v>
      </c>
      <c r="BQ6" s="35" t="str">
        <f>IF(BQ7="",NA(),BQ7)</f>
        <v>-</v>
      </c>
      <c r="BR6" s="35" t="str">
        <f t="shared" ref="BR6:BZ6" si="8">IF(BR7="",NA(),BR7)</f>
        <v>-</v>
      </c>
      <c r="BS6" s="35">
        <f t="shared" si="8"/>
        <v>44.77</v>
      </c>
      <c r="BT6" s="35">
        <f t="shared" si="8"/>
        <v>38.090000000000003</v>
      </c>
      <c r="BU6" s="35">
        <f t="shared" si="8"/>
        <v>10.16</v>
      </c>
      <c r="BV6" s="35" t="str">
        <f t="shared" si="8"/>
        <v>-</v>
      </c>
      <c r="BW6" s="35" t="str">
        <f t="shared" si="8"/>
        <v>-</v>
      </c>
      <c r="BX6" s="35">
        <f t="shared" si="8"/>
        <v>35.86</v>
      </c>
      <c r="BY6" s="35">
        <f t="shared" si="8"/>
        <v>42.51</v>
      </c>
      <c r="BZ6" s="35">
        <f t="shared" si="8"/>
        <v>35.93</v>
      </c>
      <c r="CA6" s="34" t="str">
        <f>IF(CA7="","",IF(CA7="-","【-】","【"&amp;SUBSTITUTE(TEXT(CA7,"#,##0.00"),"-","△")&amp;"】"))</f>
        <v>【36.30】</v>
      </c>
      <c r="CB6" s="35" t="str">
        <f>IF(CB7="",NA(),CB7)</f>
        <v>-</v>
      </c>
      <c r="CC6" s="35" t="str">
        <f t="shared" ref="CC6:CK6" si="9">IF(CC7="",NA(),CC7)</f>
        <v>-</v>
      </c>
      <c r="CD6" s="35">
        <f t="shared" si="9"/>
        <v>338.18</v>
      </c>
      <c r="CE6" s="35">
        <f t="shared" si="9"/>
        <v>395.31</v>
      </c>
      <c r="CF6" s="35">
        <f t="shared" si="9"/>
        <v>1486.28</v>
      </c>
      <c r="CG6" s="35" t="str">
        <f t="shared" si="9"/>
        <v>-</v>
      </c>
      <c r="CH6" s="35" t="str">
        <f t="shared" si="9"/>
        <v>-</v>
      </c>
      <c r="CI6" s="35">
        <f t="shared" si="9"/>
        <v>448.63</v>
      </c>
      <c r="CJ6" s="35">
        <f t="shared" si="9"/>
        <v>447.34</v>
      </c>
      <c r="CK6" s="35">
        <f t="shared" si="9"/>
        <v>499.55</v>
      </c>
      <c r="CL6" s="34" t="str">
        <f>IF(CL7="","",IF(CL7="-","【-】","【"&amp;SUBSTITUTE(TEXT(CL7,"#,##0.00"),"-","△")&amp;"】"))</f>
        <v>【490.99】</v>
      </c>
      <c r="CM6" s="35" t="str">
        <f>IF(CM7="",NA(),CM7)</f>
        <v>-</v>
      </c>
      <c r="CN6" s="35" t="str">
        <f t="shared" ref="CN6:CV6" si="10">IF(CN7="",NA(),CN7)</f>
        <v>-</v>
      </c>
      <c r="CO6" s="35">
        <f t="shared" si="10"/>
        <v>29.63</v>
      </c>
      <c r="CP6" s="35">
        <f t="shared" si="10"/>
        <v>29.63</v>
      </c>
      <c r="CQ6" s="35">
        <f t="shared" si="10"/>
        <v>29.63</v>
      </c>
      <c r="CR6" s="35" t="str">
        <f t="shared" si="10"/>
        <v>-</v>
      </c>
      <c r="CS6" s="35" t="str">
        <f t="shared" si="10"/>
        <v>-</v>
      </c>
      <c r="CT6" s="35">
        <f t="shared" si="10"/>
        <v>48.01</v>
      </c>
      <c r="CU6" s="35">
        <f t="shared" si="10"/>
        <v>40.28</v>
      </c>
      <c r="CV6" s="35">
        <f t="shared" si="10"/>
        <v>42.48</v>
      </c>
      <c r="CW6" s="34" t="str">
        <f>IF(CW7="","",IF(CW7="-","【-】","【"&amp;SUBSTITUTE(TEXT(CW7,"#,##0.00"),"-","△")&amp;"】"))</f>
        <v>【42.82】</v>
      </c>
      <c r="CX6" s="35" t="str">
        <f>IF(CX7="",NA(),CX7)</f>
        <v>-</v>
      </c>
      <c r="CY6" s="35" t="str">
        <f t="shared" ref="CY6:DG6" si="11">IF(CY7="",NA(),CY7)</f>
        <v>-</v>
      </c>
      <c r="CZ6" s="35">
        <f t="shared" si="11"/>
        <v>81.58</v>
      </c>
      <c r="DA6" s="35">
        <f t="shared" si="11"/>
        <v>92.11</v>
      </c>
      <c r="DB6" s="35">
        <f t="shared" si="11"/>
        <v>91.89</v>
      </c>
      <c r="DC6" s="35" t="str">
        <f t="shared" si="11"/>
        <v>-</v>
      </c>
      <c r="DD6" s="35" t="str">
        <f t="shared" si="11"/>
        <v>-</v>
      </c>
      <c r="DE6" s="35">
        <f t="shared" si="11"/>
        <v>91.18</v>
      </c>
      <c r="DF6" s="35">
        <f t="shared" si="11"/>
        <v>90.78</v>
      </c>
      <c r="DG6" s="35">
        <f t="shared" si="11"/>
        <v>90.73</v>
      </c>
      <c r="DH6" s="34" t="str">
        <f>IF(DH7="","",IF(DH7="-","【-】","【"&amp;SUBSTITUTE(TEXT(DH7,"#,##0.00"),"-","△")&amp;"】"))</f>
        <v>【90.04】</v>
      </c>
      <c r="DI6" s="35" t="str">
        <f>IF(DI7="",NA(),DI7)</f>
        <v>-</v>
      </c>
      <c r="DJ6" s="35" t="str">
        <f t="shared" ref="DJ6:DR6" si="12">IF(DJ7="",NA(),DJ7)</f>
        <v>-</v>
      </c>
      <c r="DK6" s="35">
        <f t="shared" si="12"/>
        <v>53.67</v>
      </c>
      <c r="DL6" s="35">
        <f t="shared" si="12"/>
        <v>55.81</v>
      </c>
      <c r="DM6" s="35">
        <f t="shared" si="12"/>
        <v>57.94</v>
      </c>
      <c r="DN6" s="35" t="str">
        <f t="shared" si="12"/>
        <v>-</v>
      </c>
      <c r="DO6" s="35" t="str">
        <f t="shared" si="12"/>
        <v>-</v>
      </c>
      <c r="DP6" s="35">
        <f t="shared" si="12"/>
        <v>37.74</v>
      </c>
      <c r="DQ6" s="35">
        <f t="shared" si="12"/>
        <v>40.36</v>
      </c>
      <c r="DR6" s="35">
        <f t="shared" si="12"/>
        <v>34.76</v>
      </c>
      <c r="DS6" s="34" t="str">
        <f>IF(DS7="","",IF(DS7="-","【-】","【"&amp;SUBSTITUTE(TEXT(DS7,"#,##0.00"),"-","△")&amp;"】"))</f>
        <v>【34.76】</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4">
        <f t="shared" si="14"/>
        <v>0</v>
      </c>
      <c r="EM6" s="34">
        <f t="shared" si="14"/>
        <v>0</v>
      </c>
      <c r="EN6" s="34">
        <f t="shared" si="14"/>
        <v>0</v>
      </c>
      <c r="EO6" s="34" t="str">
        <f>IF(EO7="","",IF(EO7="-","【-】","【"&amp;SUBSTITUTE(TEXT(EO7,"#,##0.00"),"-","△")&amp;"】"))</f>
        <v>【0.00】</v>
      </c>
    </row>
    <row r="7" spans="1:148" s="36" customFormat="1" x14ac:dyDescent="0.15">
      <c r="A7" s="28"/>
      <c r="B7" s="37">
        <v>2020</v>
      </c>
      <c r="C7" s="37">
        <v>352047</v>
      </c>
      <c r="D7" s="37">
        <v>46</v>
      </c>
      <c r="E7" s="37">
        <v>17</v>
      </c>
      <c r="F7" s="37">
        <v>7</v>
      </c>
      <c r="G7" s="37">
        <v>0</v>
      </c>
      <c r="H7" s="37" t="s">
        <v>96</v>
      </c>
      <c r="I7" s="37" t="s">
        <v>97</v>
      </c>
      <c r="J7" s="37" t="s">
        <v>98</v>
      </c>
      <c r="K7" s="37" t="s">
        <v>99</v>
      </c>
      <c r="L7" s="37" t="s">
        <v>100</v>
      </c>
      <c r="M7" s="37" t="s">
        <v>101</v>
      </c>
      <c r="N7" s="38" t="s">
        <v>102</v>
      </c>
      <c r="O7" s="38">
        <v>89.41</v>
      </c>
      <c r="P7" s="38">
        <v>0.08</v>
      </c>
      <c r="Q7" s="38">
        <v>97.93</v>
      </c>
      <c r="R7" s="38">
        <v>2970</v>
      </c>
      <c r="S7" s="38">
        <v>45508</v>
      </c>
      <c r="T7" s="38">
        <v>698.31</v>
      </c>
      <c r="U7" s="38">
        <v>65.17</v>
      </c>
      <c r="V7" s="38">
        <v>37</v>
      </c>
      <c r="W7" s="38">
        <v>0.04</v>
      </c>
      <c r="X7" s="38">
        <v>925</v>
      </c>
      <c r="Y7" s="38" t="s">
        <v>102</v>
      </c>
      <c r="Z7" s="38" t="s">
        <v>102</v>
      </c>
      <c r="AA7" s="38">
        <v>100</v>
      </c>
      <c r="AB7" s="38">
        <v>100</v>
      </c>
      <c r="AC7" s="38">
        <v>100</v>
      </c>
      <c r="AD7" s="38" t="s">
        <v>102</v>
      </c>
      <c r="AE7" s="38" t="s">
        <v>102</v>
      </c>
      <c r="AF7" s="38">
        <v>92.29</v>
      </c>
      <c r="AG7" s="38">
        <v>98.94</v>
      </c>
      <c r="AH7" s="38">
        <v>101.09</v>
      </c>
      <c r="AI7" s="38">
        <v>101.09</v>
      </c>
      <c r="AJ7" s="38" t="s">
        <v>102</v>
      </c>
      <c r="AK7" s="38" t="s">
        <v>102</v>
      </c>
      <c r="AL7" s="38">
        <v>0</v>
      </c>
      <c r="AM7" s="38">
        <v>0</v>
      </c>
      <c r="AN7" s="38">
        <v>0</v>
      </c>
      <c r="AO7" s="38" t="s">
        <v>102</v>
      </c>
      <c r="AP7" s="38" t="s">
        <v>102</v>
      </c>
      <c r="AQ7" s="38">
        <v>464.55</v>
      </c>
      <c r="AR7" s="38">
        <v>519.65</v>
      </c>
      <c r="AS7" s="38">
        <v>534.57000000000005</v>
      </c>
      <c r="AT7" s="38">
        <v>534.57000000000005</v>
      </c>
      <c r="AU7" s="38" t="s">
        <v>102</v>
      </c>
      <c r="AV7" s="38" t="s">
        <v>102</v>
      </c>
      <c r="AW7" s="38">
        <v>50.17</v>
      </c>
      <c r="AX7" s="38">
        <v>50</v>
      </c>
      <c r="AY7" s="38">
        <v>49.45</v>
      </c>
      <c r="AZ7" s="38" t="s">
        <v>102</v>
      </c>
      <c r="BA7" s="38" t="s">
        <v>102</v>
      </c>
      <c r="BB7" s="38">
        <v>48.58</v>
      </c>
      <c r="BC7" s="38">
        <v>36.31</v>
      </c>
      <c r="BD7" s="38">
        <v>36.93</v>
      </c>
      <c r="BE7" s="38">
        <v>36.93</v>
      </c>
      <c r="BF7" s="38" t="s">
        <v>102</v>
      </c>
      <c r="BG7" s="38" t="s">
        <v>102</v>
      </c>
      <c r="BH7" s="38">
        <v>1181.6300000000001</v>
      </c>
      <c r="BI7" s="38">
        <v>1178.33</v>
      </c>
      <c r="BJ7" s="38">
        <v>1112.3499999999999</v>
      </c>
      <c r="BK7" s="38" t="s">
        <v>102</v>
      </c>
      <c r="BL7" s="38" t="s">
        <v>102</v>
      </c>
      <c r="BM7" s="38">
        <v>506.14</v>
      </c>
      <c r="BN7" s="38">
        <v>544.96</v>
      </c>
      <c r="BO7" s="38">
        <v>406.44</v>
      </c>
      <c r="BP7" s="38">
        <v>430.6</v>
      </c>
      <c r="BQ7" s="38" t="s">
        <v>102</v>
      </c>
      <c r="BR7" s="38" t="s">
        <v>102</v>
      </c>
      <c r="BS7" s="38">
        <v>44.77</v>
      </c>
      <c r="BT7" s="38">
        <v>38.090000000000003</v>
      </c>
      <c r="BU7" s="38">
        <v>10.16</v>
      </c>
      <c r="BV7" s="38" t="s">
        <v>102</v>
      </c>
      <c r="BW7" s="38" t="s">
        <v>102</v>
      </c>
      <c r="BX7" s="38">
        <v>35.86</v>
      </c>
      <c r="BY7" s="38">
        <v>42.51</v>
      </c>
      <c r="BZ7" s="38">
        <v>35.93</v>
      </c>
      <c r="CA7" s="38">
        <v>36.299999999999997</v>
      </c>
      <c r="CB7" s="38" t="s">
        <v>102</v>
      </c>
      <c r="CC7" s="38" t="s">
        <v>102</v>
      </c>
      <c r="CD7" s="38">
        <v>338.18</v>
      </c>
      <c r="CE7" s="38">
        <v>395.31</v>
      </c>
      <c r="CF7" s="38">
        <v>1486.28</v>
      </c>
      <c r="CG7" s="38" t="s">
        <v>102</v>
      </c>
      <c r="CH7" s="38" t="s">
        <v>102</v>
      </c>
      <c r="CI7" s="38">
        <v>448.63</v>
      </c>
      <c r="CJ7" s="38">
        <v>447.34</v>
      </c>
      <c r="CK7" s="38">
        <v>499.55</v>
      </c>
      <c r="CL7" s="38">
        <v>490.99</v>
      </c>
      <c r="CM7" s="38" t="s">
        <v>102</v>
      </c>
      <c r="CN7" s="38" t="s">
        <v>102</v>
      </c>
      <c r="CO7" s="38">
        <v>29.63</v>
      </c>
      <c r="CP7" s="38">
        <v>29.63</v>
      </c>
      <c r="CQ7" s="38">
        <v>29.63</v>
      </c>
      <c r="CR7" s="38" t="s">
        <v>102</v>
      </c>
      <c r="CS7" s="38" t="s">
        <v>102</v>
      </c>
      <c r="CT7" s="38">
        <v>48.01</v>
      </c>
      <c r="CU7" s="38">
        <v>40.28</v>
      </c>
      <c r="CV7" s="38">
        <v>42.48</v>
      </c>
      <c r="CW7" s="38">
        <v>42.82</v>
      </c>
      <c r="CX7" s="38" t="s">
        <v>102</v>
      </c>
      <c r="CY7" s="38" t="s">
        <v>102</v>
      </c>
      <c r="CZ7" s="38">
        <v>81.58</v>
      </c>
      <c r="DA7" s="38">
        <v>92.11</v>
      </c>
      <c r="DB7" s="38">
        <v>91.89</v>
      </c>
      <c r="DC7" s="38" t="s">
        <v>102</v>
      </c>
      <c r="DD7" s="38" t="s">
        <v>102</v>
      </c>
      <c r="DE7" s="38">
        <v>91.18</v>
      </c>
      <c r="DF7" s="38">
        <v>90.78</v>
      </c>
      <c r="DG7" s="38">
        <v>90.73</v>
      </c>
      <c r="DH7" s="38">
        <v>90.04</v>
      </c>
      <c r="DI7" s="38" t="s">
        <v>102</v>
      </c>
      <c r="DJ7" s="38" t="s">
        <v>102</v>
      </c>
      <c r="DK7" s="38">
        <v>53.67</v>
      </c>
      <c r="DL7" s="38">
        <v>55.81</v>
      </c>
      <c r="DM7" s="38">
        <v>57.94</v>
      </c>
      <c r="DN7" s="38" t="s">
        <v>102</v>
      </c>
      <c r="DO7" s="38" t="s">
        <v>102</v>
      </c>
      <c r="DP7" s="38">
        <v>37.74</v>
      </c>
      <c r="DQ7" s="38">
        <v>40.36</v>
      </c>
      <c r="DR7" s="38">
        <v>34.76</v>
      </c>
      <c r="DS7" s="38">
        <v>34.76</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0</v>
      </c>
      <c r="EM7" s="38">
        <v>0</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2022-01-24T08:22:47Z</cp:lastPrinted>
  <dcterms:created xsi:type="dcterms:W3CDTF">2021-12-03T07:37:12Z</dcterms:created>
  <dcterms:modified xsi:type="dcterms:W3CDTF">2022-02-22T00:04:43Z</dcterms:modified>
  <cp:category/>
</cp:coreProperties>
</file>