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hagicity-my.sharepoint.com/personal/5245_city_hagi_lg_jp/Documents/デスクトップ/R07.01.21_ 【県市町課】公営企業に係る経営比較分析表（令和５年度決算）の分析等について/02_回答/"/>
    </mc:Choice>
  </mc:AlternateContent>
  <xr:revisionPtr revIDLastSave="10" documentId="11_B9C7F8A84DDF8510DC0B487CCFCEBF5888FC1EED" xr6:coauthVersionLast="47" xr6:coauthVersionMax="47" xr10:uidLastSave="{1FE9B7BC-5EB8-48C6-B8F1-A35888A2821E}"/>
  <workbookProtection workbookAlgorithmName="SHA-512" workbookHashValue="5GOhuQi4hlFKOokMWTyMBrHCsaUov+VZgGFLoXQn6H6vu+o8yavS9y95O5kr14EH29FdNTwXY4Hw38YxHP4KqQ==" workbookSaltValue="BJjKyymCsaQWdWf6sNQte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AT10" i="4"/>
  <c r="I10" i="4"/>
  <c r="AL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<sst xmlns="http://schemas.openxmlformats.org/spreadsheetml/2006/main" count="231" uniqueCount="116">
  <si>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</si>
  <si>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</si>
  <si>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</si>
  <si>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</si>
  <si>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</si>
  <si>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</si>
  <si>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</si>
  <si>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</si>
  <si>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</si>
  <si>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</si>
  <si>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</si>
  <si>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</si>
  <si>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</si>
  <si>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</si>
  <si>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</si>
  <si>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</si>
  <si>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</si>
  <si>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</si>
  <si>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</si>
  <si>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</si>
  <si>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</si>
  <si>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</si>
  <si>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</si>
  <si>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</si>
  <si>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</si>
  <si>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</si>
  <si>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</si>
  <si>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</si>
  <si>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</si>
  <si>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</si>
  <si>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</si>
  <si>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</si>
  <si>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</si>
  <si>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</si>
  <si>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</si>
  <si>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</si>
  <si>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</si>
  <si>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</si>
  <si>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</si>
  <si>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</si>
  <si>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</si>
  <si>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</si>
  <si>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</si>
  <si>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</si>
  <si>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</si>
  <si>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</si>
  <si>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</si>
  <si>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</si>
  <si>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</si>
  <si>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</si>
  <si>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</si>
  <si>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</si>
  <si>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</si>
  <si>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</si>
  <si>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</si>
  <si>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</si>
  <si>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</si>
  <si>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</si>
  <si>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</si>
  <si>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</si>
  <si>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</si>
  <si>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</si>
  <si>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</si>
  <si>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</si>
  <si>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</si>
  <si>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</si>
  <si>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</si>
  <si>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</si>
  <si>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</si>
  <si>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</si>
  <si>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</si>
  <si>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</si>
  <si>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</si>
  <si>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</si>
  <si>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</si>
  <si>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</si>
  <si>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</si>
  <si>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</si>
  <si>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</si>
  <si>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</si>
  <si>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</si>
  <si>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</si>
  <si>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</si>
  <si>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</si>
  <si>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</si>
  <si>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</si>
  <si>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</si>
  <si>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</si>
  <si>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</si>
  <si>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</si>
  <si>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</si>
  <si>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</si>
  <si>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</si>
  <si>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</si>
  <si>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</si>
  <si>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</si>
  <si>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</si>
  <si>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</si>
  <si>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</si>
  <si>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</si>
  <si>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</si>
  <si>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</si>
  <si>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</si>
  <si>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</si>
  <si>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</si>
  <si>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</si>
  <si>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</si>
  <si>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</si>
  <si>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</si>
  <si>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</si>
  <si>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</si>
  <si>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</si>
  <si>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</si>
  <si>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公共下水道事業は、昭和60年に供用開始を行い、40年近くが経過している。
①有形固定資産原価償却率は、類似団体平均値よりも大幅に高くなっており、施設の老朽化が進んでいる。今後は、ストックマネジメント計画に基づき、効率的な改築更新事業を実施していく。
②管渠老朽化率及び③管渠改善率は、類似団体平均値よりも低くなっている。現在、耐用年数を経過した管渠は無いが、将来の改築更新時期を把握し、今後の投資計画等の見直しを図る必要がある。</t>
    <phoneticPr fontId="4"/>
  </si>
  <si>
    <t>①経常収支比率は、一般会計からの繰入金で収益的収支を均衡させているため、100％となっている。
②累積欠損金は、発生していない。
③流動比率は、類似団体平均値よりも高くなっているが、100％を下回っている。1年以内に償還する建設改良費に充てられた企業債を除けば、流動資産が流動負債を上回っており、企業債償還等の原資についても翌年度に使用料収入等が予定されているため、問題はない。
④企業債残高対事業規模比率は、類似団体平均値よりも大幅に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増加したことにより低下し、類似団体平均値より低く、100％を下回っている。今後、汚水処理経費を削減するとともに適正な使用料水準を検討し、経営改善を図っていく必要がある。
⑥汚水処理原価は、類似団体平均値よりも高くなっており、経費節減に取り組む必要がある。
⑦施設利用率は、類似団体平均値よりも大幅に低くなっている。未普及地域の整備途中ではあるが、今後、人口減少に伴う有収水量の減少により、低下する見込である。
⑧水洗化率は、類似団体平均値よりも高くなっており、引き続き、水洗化促進の取り組みを行っていく。</t>
    <rPh sb="316" eb="317">
      <t>リョウ</t>
    </rPh>
    <rPh sb="356" eb="358">
      <t>ゾウカ</t>
    </rPh>
    <rPh sb="365" eb="367">
      <t>テイカ</t>
    </rPh>
    <rPh sb="378" eb="379">
      <t>ヒク</t>
    </rPh>
    <rPh sb="460" eb="461">
      <t>タカ</t>
    </rPh>
    <rPh sb="529" eb="531">
      <t>コンゴ</t>
    </rPh>
    <rPh sb="532" eb="534">
      <t>ジンコウ</t>
    </rPh>
    <rPh sb="534" eb="536">
      <t>ゲンショウ</t>
    </rPh>
    <rPh sb="537" eb="538">
      <t>トモナ</t>
    </rPh>
    <rPh sb="539" eb="541">
      <t>ユウシュウ</t>
    </rPh>
    <rPh sb="541" eb="543">
      <t>スイリョウ</t>
    </rPh>
    <rPh sb="544" eb="546">
      <t>ゲンショウ</t>
    </rPh>
    <rPh sb="550" eb="552">
      <t>テイカ</t>
    </rPh>
    <rPh sb="554" eb="556">
      <t>ミコ</t>
    </rPh>
    <rPh sb="578" eb="579">
      <t>タカ</t>
    </rPh>
    <phoneticPr fontId="4"/>
  </si>
  <si>
    <t>本市の公共下水道事業の経営状況は、汚水処理に要する費用を使用料収入で賄えておらず、一般会計からの繰入金で収益的収支を均衡させている状況である、
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rPh sb="30" eb="31">
      <t>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</si>
</sst>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E0-4DA7-AC04-1AAF897043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0.15</c:v>
                </c:pt>
                <c:pt idx="2">
                  <c:v>0.15</c:v>
                </c:pt>
                <c:pt idx="3">
                  <c:v>0.12</c:v>
                </c:pt>
                <c:pt idx="4">
                  <c:v>0.09</c:v>
                </c:pt>
              </c:numCache>
            </c:numRef>
          </c:val>
          <c:smooth val="0"/>
          <c:extLst>
            <c:ext xmlns:c16="http://schemas.microsoft.com/office/drawing/2014/chart" uri="{C3380CC4-5D6E-409C-BE32-E72D297353CC}">
              <c16:uniqueId val="{00000001-35E0-4DA7-AC04-1AAF897043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39.590000000000003</c:v>
                </c:pt>
                <c:pt idx="1">
                  <c:v>38.79</c:v>
                </c:pt>
                <c:pt idx="2">
                  <c:v>38.85</c:v>
                </c:pt>
                <c:pt idx="3">
                  <c:v>36.28</c:v>
                </c:pt>
                <c:pt idx="4">
                  <c:v>36.03</c:v>
                </c:pt>
              </c:numCache>
            </c:numRef>
          </c:val>
          <c:extLst>
            <c:ext xmlns:c16="http://schemas.microsoft.com/office/drawing/2014/chart" uri="{C3380CC4-5D6E-409C-BE32-E72D297353CC}">
              <c16:uniqueId val="{00000000-47E7-439C-85B3-A3D3E0182A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57.42</c:v>
                </c:pt>
                <c:pt idx="1">
                  <c:v>56.72</c:v>
                </c:pt>
                <c:pt idx="2">
                  <c:v>56.43</c:v>
                </c:pt>
                <c:pt idx="3">
                  <c:v>55.82</c:v>
                </c:pt>
                <c:pt idx="4">
                  <c:v>56.51</c:v>
                </c:pt>
              </c:numCache>
            </c:numRef>
          </c:val>
          <c:smooth val="0"/>
          <c:extLst>
            <c:ext xmlns:c16="http://schemas.microsoft.com/office/drawing/2014/chart" uri="{C3380CC4-5D6E-409C-BE32-E72D297353CC}">
              <c16:uniqueId val="{00000001-47E7-439C-85B3-A3D3E0182A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90.33</c:v>
                </c:pt>
                <c:pt idx="1">
                  <c:v>92.26</c:v>
                </c:pt>
                <c:pt idx="2">
                  <c:v>90.62</c:v>
                </c:pt>
                <c:pt idx="3">
                  <c:v>89.95</c:v>
                </c:pt>
                <c:pt idx="4">
                  <c:v>90.97</c:v>
                </c:pt>
              </c:numCache>
            </c:numRef>
          </c:val>
          <c:extLst>
            <c:ext xmlns:c16="http://schemas.microsoft.com/office/drawing/2014/chart" uri="{C3380CC4-5D6E-409C-BE32-E72D297353CC}">
              <c16:uniqueId val="{00000000-1AFF-4606-ACF8-2F42B6B6B06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90.42</c:v>
                </c:pt>
                <c:pt idx="1">
                  <c:v>90.72</c:v>
                </c:pt>
                <c:pt idx="2">
                  <c:v>91.07</c:v>
                </c:pt>
                <c:pt idx="3">
                  <c:v>90.67</c:v>
                </c:pt>
                <c:pt idx="4">
                  <c:v>90.62</c:v>
                </c:pt>
              </c:numCache>
            </c:numRef>
          </c:val>
          <c:smooth val="0"/>
          <c:extLst>
            <c:ext xmlns:c16="http://schemas.microsoft.com/office/drawing/2014/chart" uri="{C3380CC4-5D6E-409C-BE32-E72D297353CC}">
              <c16:uniqueId val="{00000001-1AFF-4606-ACF8-2F42B6B6B06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C74-4655-9BB0-D5DDC30EBA7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106.81</c:v>
                </c:pt>
                <c:pt idx="1">
                  <c:v>106.5</c:v>
                </c:pt>
                <c:pt idx="2">
                  <c:v>106.22</c:v>
                </c:pt>
                <c:pt idx="3">
                  <c:v>107.01</c:v>
                </c:pt>
                <c:pt idx="4">
                  <c:v>106.53</c:v>
                </c:pt>
              </c:numCache>
            </c:numRef>
          </c:val>
          <c:smooth val="0"/>
          <c:extLst>
            <c:ext xmlns:c16="http://schemas.microsoft.com/office/drawing/2014/chart" uri="{C3380CC4-5D6E-409C-BE32-E72D297353CC}">
              <c16:uniqueId val="{00000001-2C74-4655-9BB0-D5DDC30EBA7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50.43</c:v>
                </c:pt>
                <c:pt idx="1">
                  <c:v>51.61</c:v>
                </c:pt>
                <c:pt idx="2">
                  <c:v>52.12</c:v>
                </c:pt>
                <c:pt idx="3">
                  <c:v>53.3</c:v>
                </c:pt>
                <c:pt idx="4">
                  <c:v>53.7</c:v>
                </c:pt>
              </c:numCache>
            </c:numRef>
          </c:val>
          <c:extLst>
            <c:ext xmlns:c16="http://schemas.microsoft.com/office/drawing/2014/chart" uri="{C3380CC4-5D6E-409C-BE32-E72D297353CC}">
              <c16:uniqueId val="{00000000-8694-445C-86B1-C1FC6AAC705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29.23</c:v>
                </c:pt>
                <c:pt idx="1">
                  <c:v>20.78</c:v>
                </c:pt>
                <c:pt idx="2">
                  <c:v>23.54</c:v>
                </c:pt>
                <c:pt idx="3">
                  <c:v>25.86</c:v>
                </c:pt>
                <c:pt idx="4">
                  <c:v>26.9</c:v>
                </c:pt>
              </c:numCache>
            </c:numRef>
          </c:val>
          <c:smooth val="0"/>
          <c:extLst>
            <c:ext xmlns:c16="http://schemas.microsoft.com/office/drawing/2014/chart" uri="{C3380CC4-5D6E-409C-BE32-E72D297353CC}">
              <c16:uniqueId val="{00000001-8694-445C-86B1-C1FC6AAC705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BF-4142-A53D-4B902CE627D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1.37</c:v>
                </c:pt>
                <c:pt idx="1">
                  <c:v>1.34</c:v>
                </c:pt>
                <c:pt idx="2">
                  <c:v>1.5</c:v>
                </c:pt>
                <c:pt idx="3">
                  <c:v>1.4</c:v>
                </c:pt>
                <c:pt idx="4">
                  <c:v>2.08</c:v>
                </c:pt>
              </c:numCache>
            </c:numRef>
          </c:val>
          <c:smooth val="0"/>
          <c:extLst>
            <c:ext xmlns:c16="http://schemas.microsoft.com/office/drawing/2014/chart" uri="{C3380CC4-5D6E-409C-BE32-E72D297353CC}">
              <c16:uniqueId val="{00000001-DCBF-4142-A53D-4B902CE627D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43-46DC-9B2E-3171684DE5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34.4</c:v>
                </c:pt>
                <c:pt idx="1">
                  <c:v>18.36</c:v>
                </c:pt>
                <c:pt idx="2">
                  <c:v>18.010000000000002</c:v>
                </c:pt>
                <c:pt idx="3">
                  <c:v>23.86</c:v>
                </c:pt>
                <c:pt idx="4">
                  <c:v>18.41</c:v>
                </c:pt>
              </c:numCache>
            </c:numRef>
          </c:val>
          <c:smooth val="0"/>
          <c:extLst>
            <c:ext xmlns:c16="http://schemas.microsoft.com/office/drawing/2014/chart" uri="{C3380CC4-5D6E-409C-BE32-E72D297353CC}">
              <c16:uniqueId val="{00000001-7143-46DC-9B2E-3171684DE5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58.42</c:v>
                </c:pt>
                <c:pt idx="1">
                  <c:v>68.069999999999993</c:v>
                </c:pt>
                <c:pt idx="2">
                  <c:v>80.14</c:v>
                </c:pt>
                <c:pt idx="3">
                  <c:v>90.35</c:v>
                </c:pt>
                <c:pt idx="4">
                  <c:v>98.69</c:v>
                </c:pt>
              </c:numCache>
            </c:numRef>
          </c:val>
          <c:extLst>
            <c:ext xmlns:c16="http://schemas.microsoft.com/office/drawing/2014/chart" uri="{C3380CC4-5D6E-409C-BE32-E72D297353CC}">
              <c16:uniqueId val="{00000000-A4AE-48CE-A4F5-5148F83A10F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68.17</c:v>
                </c:pt>
                <c:pt idx="1">
                  <c:v>55.6</c:v>
                </c:pt>
                <c:pt idx="2">
                  <c:v>59.4</c:v>
                </c:pt>
                <c:pt idx="3">
                  <c:v>68.27</c:v>
                </c:pt>
                <c:pt idx="4">
                  <c:v>74.790000000000006</c:v>
                </c:pt>
              </c:numCache>
            </c:numRef>
          </c:val>
          <c:smooth val="0"/>
          <c:extLst>
            <c:ext xmlns:c16="http://schemas.microsoft.com/office/drawing/2014/chart" uri="{C3380CC4-5D6E-409C-BE32-E72D297353CC}">
              <c16:uniqueId val="{00000001-A4AE-48CE-A4F5-5148F83A10F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1465.32</c:v>
                </c:pt>
                <c:pt idx="1">
                  <c:v>1515.13</c:v>
                </c:pt>
                <c:pt idx="2">
                  <c:v>1485.4</c:v>
                </c:pt>
                <c:pt idx="3">
                  <c:v>1407.49</c:v>
                </c:pt>
                <c:pt idx="4">
                  <c:v>1419.26</c:v>
                </c:pt>
              </c:numCache>
            </c:numRef>
          </c:val>
          <c:extLst>
            <c:ext xmlns:c16="http://schemas.microsoft.com/office/drawing/2014/chart" uri="{C3380CC4-5D6E-409C-BE32-E72D297353CC}">
              <c16:uniqueId val="{00000000-A5CC-416B-A112-2BC2D45B23A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789.44</c:v>
                </c:pt>
                <c:pt idx="1">
                  <c:v>789.08</c:v>
                </c:pt>
                <c:pt idx="2">
                  <c:v>747.84</c:v>
                </c:pt>
                <c:pt idx="3">
                  <c:v>804.98</c:v>
                </c:pt>
                <c:pt idx="4">
                  <c:v>767.56</c:v>
                </c:pt>
              </c:numCache>
            </c:numRef>
          </c:val>
          <c:smooth val="0"/>
          <c:extLst>
            <c:ext xmlns:c16="http://schemas.microsoft.com/office/drawing/2014/chart" uri="{C3380CC4-5D6E-409C-BE32-E72D297353CC}">
              <c16:uniqueId val="{00000001-A5CC-416B-A112-2BC2D45B23A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86.38</c:v>
                </c:pt>
                <c:pt idx="1">
                  <c:v>93.45</c:v>
                </c:pt>
                <c:pt idx="2">
                  <c:v>92.13</c:v>
                </c:pt>
                <c:pt idx="3">
                  <c:v>93.79</c:v>
                </c:pt>
                <c:pt idx="4">
                  <c:v>89.74</c:v>
                </c:pt>
              </c:numCache>
            </c:numRef>
          </c:val>
          <c:extLst>
            <c:ext xmlns:c16="http://schemas.microsoft.com/office/drawing/2014/chart" uri="{C3380CC4-5D6E-409C-BE32-E72D297353CC}">
              <c16:uniqueId val="{00000000-5950-4E65-A104-80AB35E2E6B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87.29</c:v>
                </c:pt>
                <c:pt idx="1">
                  <c:v>88.25</c:v>
                </c:pt>
                <c:pt idx="2">
                  <c:v>90.17</c:v>
                </c:pt>
                <c:pt idx="3">
                  <c:v>88.71</c:v>
                </c:pt>
                <c:pt idx="4">
                  <c:v>90.23</c:v>
                </c:pt>
              </c:numCache>
            </c:numRef>
          </c:val>
          <c:smooth val="0"/>
          <c:extLst>
            <c:ext xmlns:c16="http://schemas.microsoft.com/office/drawing/2014/chart" uri="{C3380CC4-5D6E-409C-BE32-E72D297353CC}">
              <c16:uniqueId val="{00000001-5950-4E65-A104-80AB35E2E6B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184.67</c:v>
                </c:pt>
                <c:pt idx="1">
                  <c:v>169.97</c:v>
                </c:pt>
                <c:pt idx="2">
                  <c:v>173.4</c:v>
                </c:pt>
                <c:pt idx="3">
                  <c:v>172</c:v>
                </c:pt>
                <c:pt idx="4">
                  <c:v>180.54</c:v>
                </c:pt>
              </c:numCache>
            </c:numRef>
          </c:val>
          <c:extLst>
            <c:ext xmlns:c16="http://schemas.microsoft.com/office/drawing/2014/chart" uri="{C3380CC4-5D6E-409C-BE32-E72D297353CC}">
              <c16:uniqueId val="{00000000-C5B3-4286-9217-4A0F5DFF86C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176.67</c:v>
                </c:pt>
                <c:pt idx="1">
                  <c:v>176.37</c:v>
                </c:pt>
                <c:pt idx="2">
                  <c:v>173.17</c:v>
                </c:pt>
                <c:pt idx="3">
                  <c:v>174.8</c:v>
                </c:pt>
                <c:pt idx="4">
                  <c:v>170.2</c:v>
                </c:pt>
              </c:numCache>
            </c:numRef>
          </c:val>
          <c:smooth val="0"/>
          <c:extLst>
            <c:ext xmlns:c16="http://schemas.microsoft.com/office/drawing/2014/chart" uri="{C3380CC4-5D6E-409C-BE32-E72D297353CC}">
              <c16:uniqueId val="{00000001-C5B3-4286-9217-4A0F5DFF86C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3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萩市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42709</v>
      </c>
      <c r="AM8" s="44"/>
      <c r="AN8" s="44"/>
      <c r="AO8" s="44"/>
      <c r="AP8" s="44"/>
      <c r="AQ8" s="44"/>
      <c r="AR8" s="44"/>
      <c r="AS8" s="44"/>
      <c r="AT8" s="45">
        <f>データ!T6</f>
        <v>698.31</v>
      </c>
      <c r="AU8" s="45"/>
      <c r="AV8" s="45"/>
      <c r="AW8" s="45"/>
      <c r="AX8" s="45"/>
      <c r="AY8" s="45"/>
      <c r="AZ8" s="45"/>
      <c r="BA8" s="45"/>
      <c r="BB8" s="45">
        <f>データ!U6</f>
        <v>61.16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64.94</v>
      </c>
      <c r="J10" s="45"/>
      <c r="K10" s="45"/>
      <c r="L10" s="45"/>
      <c r="M10" s="45"/>
      <c r="N10" s="45"/>
      <c r="O10" s="45"/>
      <c r="P10" s="45">
        <f>データ!P6</f>
        <v>44</v>
      </c>
      <c r="Q10" s="45"/>
      <c r="R10" s="45"/>
      <c r="S10" s="45"/>
      <c r="T10" s="45"/>
      <c r="U10" s="45"/>
      <c r="V10" s="45"/>
      <c r="W10" s="45">
        <f>データ!Q6</f>
        <v>97.42</v>
      </c>
      <c r="X10" s="45"/>
      <c r="Y10" s="45"/>
      <c r="Z10" s="45"/>
      <c r="AA10" s="45"/>
      <c r="AB10" s="45"/>
      <c r="AC10" s="45"/>
      <c r="AD10" s="44">
        <f>データ!R6</f>
        <v>2970</v>
      </c>
      <c r="AE10" s="44"/>
      <c r="AF10" s="44"/>
      <c r="AG10" s="44"/>
      <c r="AH10" s="44"/>
      <c r="AI10" s="44"/>
      <c r="AJ10" s="44"/>
      <c r="AK10" s="2"/>
      <c r="AL10" s="44">
        <f>データ!V6</f>
        <v>18562</v>
      </c>
      <c r="AM10" s="44"/>
      <c r="AN10" s="44"/>
      <c r="AO10" s="44"/>
      <c r="AP10" s="44"/>
      <c r="AQ10" s="44"/>
      <c r="AR10" s="44"/>
      <c r="AS10" s="44"/>
      <c r="AT10" s="45">
        <f>データ!W6</f>
        <v>6.5</v>
      </c>
      <c r="AU10" s="45"/>
      <c r="AV10" s="45"/>
      <c r="AW10" s="45"/>
      <c r="AX10" s="45"/>
      <c r="AY10" s="45"/>
      <c r="AZ10" s="45"/>
      <c r="BA10" s="45"/>
      <c r="BB10" s="45">
        <f>データ!X6</f>
        <v>2855.69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k/CAaBW1YGByBMn0NttMomgmq2+YRWPgWzM+yKdXsHKOX3U4ptaHz5WCjjhboHGcjxrmHytq9bklZ5e0AqU4pw==" saltValue="54LZfPv+x7i/OK4EGVyG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352047</v>
      </c>
      <c r="D6" s="19">
        <f t="shared" si="3"/>
        <v>46</v>
      </c>
      <c r="E6" s="19">
        <f t="shared" si="3"/>
        <v>17</v>
      </c>
      <c r="F6" s="19">
        <f t="shared" si="3"/>
        <v>1</v>
      </c>
      <c r="G6" s="19">
        <f t="shared" si="3"/>
        <v>0</v>
      </c>
      <c r="H6" s="19" t="str">
        <f t="shared" si="3"/>
        <v>山口県　萩市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64.94</v>
      </c>
      <c r="P6" s="20">
        <f t="shared" si="3"/>
        <v>44</v>
      </c>
      <c r="Q6" s="20">
        <f t="shared" si="3"/>
        <v>97.42</v>
      </c>
      <c r="R6" s="20">
        <f t="shared" si="3"/>
        <v>2970</v>
      </c>
      <c r="S6" s="20">
        <f t="shared" si="3"/>
        <v>42709</v>
      </c>
      <c r="T6" s="20">
        <f t="shared" si="3"/>
        <v>698.31</v>
      </c>
      <c r="U6" s="20">
        <f t="shared" si="3"/>
        <v>61.16</v>
      </c>
      <c r="V6" s="20">
        <f t="shared" si="3"/>
        <v>18562</v>
      </c>
      <c r="W6" s="20">
        <f t="shared" si="3"/>
        <v>6.5</v>
      </c>
      <c r="X6" s="20">
        <f t="shared" si="3"/>
        <v>2855.69</v>
      </c>
      <c r="Y6" s="21">
        <f>IF(Y7="",NA(),Y7)</f>
        <v>100</v>
      </c>
      <c r="Z6" s="21">
        <f t="shared" ref="Z6:AH6" si="4">IF(Z7="",NA(),Z7)</f>
        <v>100</v>
      </c>
      <c r="AA6" s="21">
        <f t="shared" si="4"/>
        <v>100</v>
      </c>
      <c r="AB6" s="21">
        <f t="shared" si="4"/>
        <v>100</v>
      </c>
      <c r="AC6" s="21">
        <f t="shared" si="4"/>
        <v>100</v>
      </c>
      <c r="AD6" s="21">
        <f t="shared" si="4"/>
        <v>106.81</v>
      </c>
      <c r="AE6" s="21">
        <f t="shared" si="4"/>
        <v>106.5</v>
      </c>
      <c r="AF6" s="21">
        <f t="shared" si="4"/>
        <v>106.22</v>
      </c>
      <c r="AG6" s="21">
        <f t="shared" si="4"/>
        <v>107.01</v>
      </c>
      <c r="AH6" s="21">
        <f t="shared" si="4"/>
        <v>106.53</v>
      </c>
      <c r="AI6" s="20" t="str">
        <f>IF(AI7="","",IF(AI7="-","【-】","【"&amp;SUBSTITUTE(TEXT(AI7,"#,##0.00"),"-","△")&amp;"】"))</f>
        <v>【105.91】</v>
      </c>
      <c r="AJ6" s="20">
        <f>IF(AJ7="",NA(),AJ7)</f>
        <v>0</v>
      </c>
      <c r="AK6" s="20">
        <f t="shared" ref="AK6:AS6" si="5">IF(AK7="",NA(),AK7)</f>
        <v>0</v>
      </c>
      <c r="AL6" s="20">
        <f t="shared" si="5"/>
        <v>0</v>
      </c>
      <c r="AM6" s="20">
        <f t="shared" si="5"/>
        <v>0</v>
      </c>
      <c r="AN6" s="20">
        <f t="shared" si="5"/>
        <v>0</v>
      </c>
      <c r="AO6" s="21">
        <f t="shared" si="5"/>
        <v>34.4</v>
      </c>
      <c r="AP6" s="21">
        <f t="shared" si="5"/>
        <v>18.36</v>
      </c>
      <c r="AQ6" s="21">
        <f t="shared" si="5"/>
        <v>18.010000000000002</v>
      </c>
      <c r="AR6" s="21">
        <f t="shared" si="5"/>
        <v>23.86</v>
      </c>
      <c r="AS6" s="21">
        <f t="shared" si="5"/>
        <v>18.41</v>
      </c>
      <c r="AT6" s="20" t="str">
        <f>IF(AT7="","",IF(AT7="-","【-】","【"&amp;SUBSTITUTE(TEXT(AT7,"#,##0.00"),"-","△")&amp;"】"))</f>
        <v>【3.03】</v>
      </c>
      <c r="AU6" s="21">
        <f>IF(AU7="",NA(),AU7)</f>
        <v>58.42</v>
      </c>
      <c r="AV6" s="21">
        <f t="shared" ref="AV6:BD6" si="6">IF(AV7="",NA(),AV7)</f>
        <v>68.069999999999993</v>
      </c>
      <c r="AW6" s="21">
        <f t="shared" si="6"/>
        <v>80.14</v>
      </c>
      <c r="AX6" s="21">
        <f t="shared" si="6"/>
        <v>90.35</v>
      </c>
      <c r="AY6" s="21">
        <f t="shared" si="6"/>
        <v>98.69</v>
      </c>
      <c r="AZ6" s="21">
        <f t="shared" si="6"/>
        <v>68.17</v>
      </c>
      <c r="BA6" s="21">
        <f t="shared" si="6"/>
        <v>55.6</v>
      </c>
      <c r="BB6" s="21">
        <f t="shared" si="6"/>
        <v>59.4</v>
      </c>
      <c r="BC6" s="21">
        <f t="shared" si="6"/>
        <v>68.27</v>
      </c>
      <c r="BD6" s="21">
        <f t="shared" si="6"/>
        <v>74.790000000000006</v>
      </c>
      <c r="BE6" s="20" t="str">
        <f>IF(BE7="","",IF(BE7="-","【-】","【"&amp;SUBSTITUTE(TEXT(BE7,"#,##0.00"),"-","△")&amp;"】"))</f>
        <v>【78.43】</v>
      </c>
      <c r="BF6" s="21">
        <f>IF(BF7="",NA(),BF7)</f>
        <v>1465.32</v>
      </c>
      <c r="BG6" s="21">
        <f t="shared" ref="BG6:BO6" si="7">IF(BG7="",NA(),BG7)</f>
        <v>1515.13</v>
      </c>
      <c r="BH6" s="21">
        <f t="shared" si="7"/>
        <v>1485.4</v>
      </c>
      <c r="BI6" s="21">
        <f t="shared" si="7"/>
        <v>1407.49</v>
      </c>
      <c r="BJ6" s="21">
        <f t="shared" si="7"/>
        <v>1419.26</v>
      </c>
      <c r="BK6" s="21">
        <f t="shared" si="7"/>
        <v>789.44</v>
      </c>
      <c r="BL6" s="21">
        <f t="shared" si="7"/>
        <v>789.08</v>
      </c>
      <c r="BM6" s="21">
        <f t="shared" si="7"/>
        <v>747.84</v>
      </c>
      <c r="BN6" s="21">
        <f t="shared" si="7"/>
        <v>804.98</v>
      </c>
      <c r="BO6" s="21">
        <f t="shared" si="7"/>
        <v>767.56</v>
      </c>
      <c r="BP6" s="20" t="str">
        <f>IF(BP7="","",IF(BP7="-","【-】","【"&amp;SUBSTITUTE(TEXT(BP7,"#,##0.00"),"-","△")&amp;"】"))</f>
        <v>【630.82】</v>
      </c>
      <c r="BQ6" s="21">
        <f>IF(BQ7="",NA(),BQ7)</f>
        <v>86.38</v>
      </c>
      <c r="BR6" s="21">
        <f t="shared" ref="BR6:BZ6" si="8">IF(BR7="",NA(),BR7)</f>
        <v>93.45</v>
      </c>
      <c r="BS6" s="21">
        <f t="shared" si="8"/>
        <v>92.13</v>
      </c>
      <c r="BT6" s="21">
        <f t="shared" si="8"/>
        <v>93.79</v>
      </c>
      <c r="BU6" s="21">
        <f t="shared" si="8"/>
        <v>89.74</v>
      </c>
      <c r="BV6" s="21">
        <f t="shared" si="8"/>
        <v>87.29</v>
      </c>
      <c r="BW6" s="21">
        <f t="shared" si="8"/>
        <v>88.25</v>
      </c>
      <c r="BX6" s="21">
        <f t="shared" si="8"/>
        <v>90.17</v>
      </c>
      <c r="BY6" s="21">
        <f t="shared" si="8"/>
        <v>88.71</v>
      </c>
      <c r="BZ6" s="21">
        <f t="shared" si="8"/>
        <v>90.23</v>
      </c>
      <c r="CA6" s="20" t="str">
        <f>IF(CA7="","",IF(CA7="-","【-】","【"&amp;SUBSTITUTE(TEXT(CA7,"#,##0.00"),"-","△")&amp;"】"))</f>
        <v>【97.81】</v>
      </c>
      <c r="CB6" s="21">
        <f>IF(CB7="",NA(),CB7)</f>
        <v>184.67</v>
      </c>
      <c r="CC6" s="21">
        <f t="shared" ref="CC6:CK6" si="9">IF(CC7="",NA(),CC7)</f>
        <v>169.97</v>
      </c>
      <c r="CD6" s="21">
        <f t="shared" si="9"/>
        <v>173.4</v>
      </c>
      <c r="CE6" s="21">
        <f t="shared" si="9"/>
        <v>172</v>
      </c>
      <c r="CF6" s="21">
        <f t="shared" si="9"/>
        <v>180.54</v>
      </c>
      <c r="CG6" s="21">
        <f t="shared" si="9"/>
        <v>176.67</v>
      </c>
      <c r="CH6" s="21">
        <f t="shared" si="9"/>
        <v>176.37</v>
      </c>
      <c r="CI6" s="21">
        <f t="shared" si="9"/>
        <v>173.17</v>
      </c>
      <c r="CJ6" s="21">
        <f t="shared" si="9"/>
        <v>174.8</v>
      </c>
      <c r="CK6" s="21">
        <f t="shared" si="9"/>
        <v>170.2</v>
      </c>
      <c r="CL6" s="20" t="str">
        <f>IF(CL7="","",IF(CL7="-","【-】","【"&amp;SUBSTITUTE(TEXT(CL7,"#,##0.00"),"-","△")&amp;"】"))</f>
        <v>【138.75】</v>
      </c>
      <c r="CM6" s="21">
        <f>IF(CM7="",NA(),CM7)</f>
        <v>39.590000000000003</v>
      </c>
      <c r="CN6" s="21">
        <f t="shared" ref="CN6:CV6" si="10">IF(CN7="",NA(),CN7)</f>
        <v>38.79</v>
      </c>
      <c r="CO6" s="21">
        <f t="shared" si="10"/>
        <v>38.85</v>
      </c>
      <c r="CP6" s="21">
        <f t="shared" si="10"/>
        <v>36.28</v>
      </c>
      <c r="CQ6" s="21">
        <f t="shared" si="10"/>
        <v>36.03</v>
      </c>
      <c r="CR6" s="21">
        <f t="shared" si="10"/>
        <v>57.42</v>
      </c>
      <c r="CS6" s="21">
        <f t="shared" si="10"/>
        <v>56.72</v>
      </c>
      <c r="CT6" s="21">
        <f t="shared" si="10"/>
        <v>56.43</v>
      </c>
      <c r="CU6" s="21">
        <f t="shared" si="10"/>
        <v>55.82</v>
      </c>
      <c r="CV6" s="21">
        <f t="shared" si="10"/>
        <v>56.51</v>
      </c>
      <c r="CW6" s="20" t="str">
        <f>IF(CW7="","",IF(CW7="-","【-】","【"&amp;SUBSTITUTE(TEXT(CW7,"#,##0.00"),"-","△")&amp;"】"))</f>
        <v>【58.94】</v>
      </c>
      <c r="CX6" s="21">
        <f>IF(CX7="",NA(),CX7)</f>
        <v>90.33</v>
      </c>
      <c r="CY6" s="21">
        <f t="shared" ref="CY6:DG6" si="11">IF(CY7="",NA(),CY7)</f>
        <v>92.26</v>
      </c>
      <c r="CZ6" s="21">
        <f t="shared" si="11"/>
        <v>90.62</v>
      </c>
      <c r="DA6" s="21">
        <f t="shared" si="11"/>
        <v>89.95</v>
      </c>
      <c r="DB6" s="21">
        <f t="shared" si="11"/>
        <v>90.97</v>
      </c>
      <c r="DC6" s="21">
        <f t="shared" si="11"/>
        <v>90.42</v>
      </c>
      <c r="DD6" s="21">
        <f t="shared" si="11"/>
        <v>90.72</v>
      </c>
      <c r="DE6" s="21">
        <f t="shared" si="11"/>
        <v>91.07</v>
      </c>
      <c r="DF6" s="21">
        <f t="shared" si="11"/>
        <v>90.67</v>
      </c>
      <c r="DG6" s="21">
        <f t="shared" si="11"/>
        <v>90.62</v>
      </c>
      <c r="DH6" s="20" t="str">
        <f>IF(DH7="","",IF(DH7="-","【-】","【"&amp;SUBSTITUTE(TEXT(DH7,"#,##0.00"),"-","△")&amp;"】"))</f>
        <v>【95.91】</v>
      </c>
      <c r="DI6" s="21">
        <f>IF(DI7="",NA(),DI7)</f>
        <v>50.43</v>
      </c>
      <c r="DJ6" s="21">
        <f t="shared" ref="DJ6:DR6" si="12">IF(DJ7="",NA(),DJ7)</f>
        <v>51.61</v>
      </c>
      <c r="DK6" s="21">
        <f t="shared" si="12"/>
        <v>52.12</v>
      </c>
      <c r="DL6" s="21">
        <f t="shared" si="12"/>
        <v>53.3</v>
      </c>
      <c r="DM6" s="21">
        <f t="shared" si="12"/>
        <v>53.7</v>
      </c>
      <c r="DN6" s="21">
        <f t="shared" si="12"/>
        <v>29.23</v>
      </c>
      <c r="DO6" s="21">
        <f t="shared" si="12"/>
        <v>20.78</v>
      </c>
      <c r="DP6" s="21">
        <f t="shared" si="12"/>
        <v>23.54</v>
      </c>
      <c r="DQ6" s="21">
        <f t="shared" si="12"/>
        <v>25.86</v>
      </c>
      <c r="DR6" s="21">
        <f t="shared" si="12"/>
        <v>26.9</v>
      </c>
      <c r="DS6" s="20" t="str">
        <f>IF(DS7="","",IF(DS7="-","【-】","【"&amp;SUBSTITUTE(TEXT(DS7,"#,##0.00"),"-","△")&amp;"】"))</f>
        <v>【41.09】</v>
      </c>
      <c r="DT6" s="20">
        <f>IF(DT7="",NA(),DT7)</f>
        <v>0</v>
      </c>
      <c r="DU6" s="20">
        <f t="shared" ref="DU6:EC6" si="13">IF(DU7="",NA(),DU7)</f>
        <v>0</v>
      </c>
      <c r="DV6" s="20">
        <f t="shared" si="13"/>
        <v>0</v>
      </c>
      <c r="DW6" s="20">
        <f t="shared" si="13"/>
        <v>0</v>
      </c>
      <c r="DX6" s="20">
        <f t="shared" si="13"/>
        <v>0</v>
      </c>
      <c r="DY6" s="21">
        <f t="shared" si="13"/>
        <v>1.37</v>
      </c>
      <c r="DZ6" s="21">
        <f t="shared" si="13"/>
        <v>1.34</v>
      </c>
      <c r="EA6" s="21">
        <f t="shared" si="13"/>
        <v>1.5</v>
      </c>
      <c r="EB6" s="21">
        <f t="shared" si="13"/>
        <v>1.4</v>
      </c>
      <c r="EC6" s="21">
        <f t="shared" si="13"/>
        <v>2.08</v>
      </c>
      <c r="ED6" s="20" t="str">
        <f>IF(ED7="","",IF(ED7="-","【-】","【"&amp;SUBSTITUTE(TEXT(ED7,"#,##0.00"),"-","△")&amp;"】"))</f>
        <v>【8.68】</v>
      </c>
      <c r="EE6" s="20">
        <f>IF(EE7="",NA(),EE7)</f>
        <v>0</v>
      </c>
      <c r="EF6" s="20">
        <f t="shared" ref="EF6:EN6" si="14">IF(EF7="",NA(),EF7)</f>
        <v>0</v>
      </c>
      <c r="EG6" s="20">
        <f t="shared" si="14"/>
        <v>0</v>
      </c>
      <c r="EH6" s="20">
        <f t="shared" si="14"/>
        <v>0</v>
      </c>
      <c r="EI6" s="20">
        <f t="shared" si="14"/>
        <v>0</v>
      </c>
      <c r="EJ6" s="21">
        <f t="shared" si="14"/>
        <v>0.17</v>
      </c>
      <c r="EK6" s="21">
        <f t="shared" si="14"/>
        <v>0.15</v>
      </c>
      <c r="EL6" s="21">
        <f t="shared" si="14"/>
        <v>0.15</v>
      </c>
      <c r="EM6" s="21">
        <f t="shared" si="14"/>
        <v>0.12</v>
      </c>
      <c r="EN6" s="21">
        <f t="shared" si="14"/>
        <v>0.09</v>
      </c>
      <c r="EO6" s="20" t="str">
        <f>IF(EO7="","",IF(EO7="-","【-】","【"&amp;SUBSTITUTE(TEXT(EO7,"#,##0.00"),"-","△")&amp;"】"))</f>
        <v>【0.22】</v>
      </c>
    </row>
    <row r="7" spans="1:148" s="22" customFormat="1" x14ac:dyDescent="0.15">
      <c r="A7" s="14"/>
      <c r="B7" s="23">
        <v>2023</v>
      </c>
      <c r="C7" s="23">
        <v>352047</v>
      </c>
      <c r="D7" s="23">
        <v>46</v>
      </c>
      <c r="E7" s="23">
        <v>17</v>
      </c>
      <c r="F7" s="23">
        <v>1</v>
      </c>
      <c r="G7" s="23">
        <v>0</v>
      </c>
      <c r="H7" s="23" t="s">
        <v>96</v>
      </c>
      <c r="I7" s="23" t="s">
        <v>97</v>
      </c>
      <c r="J7" s="23" t="s">
        <v>98</v>
      </c>
      <c r="K7" s="23" t="s">
        <v>99</v>
      </c>
      <c r="L7" s="23" t="s">
        <v>100</v>
      </c>
      <c r="M7" s="23" t="s">
        <v>101</v>
      </c>
      <c r="N7" s="24" t="s">
        <v>102</v>
      </c>
      <c r="O7" s="24">
        <v>64.94</v>
      </c>
      <c r="P7" s="24">
        <v>44</v>
      </c>
      <c r="Q7" s="24">
        <v>97.42</v>
      </c>
      <c r="R7" s="24">
        <v>2970</v>
      </c>
      <c r="S7" s="24">
        <v>42709</v>
      </c>
      <c r="T7" s="24">
        <v>698.31</v>
      </c>
      <c r="U7" s="24">
        <v>61.16</v>
      </c>
      <c r="V7" s="24">
        <v>18562</v>
      </c>
      <c r="W7" s="24">
        <v>6.5</v>
      </c>
      <c r="X7" s="24">
        <v>2855.69</v>
      </c>
      <c r="Y7" s="24">
        <v>100</v>
      </c>
      <c r="Z7" s="24">
        <v>100</v>
      </c>
      <c r="AA7" s="24">
        <v>100</v>
      </c>
      <c r="AB7" s="24">
        <v>100</v>
      </c>
      <c r="AC7" s="24">
        <v>100</v>
      </c>
      <c r="AD7" s="24">
        <v>106.81</v>
      </c>
      <c r="AE7" s="24">
        <v>106.5</v>
      </c>
      <c r="AF7" s="24">
        <v>106.22</v>
      </c>
      <c r="AG7" s="24">
        <v>107.01</v>
      </c>
      <c r="AH7" s="24">
        <v>106.53</v>
      </c>
      <c r="AI7" s="24">
        <v>105.91</v>
      </c>
      <c r="AJ7" s="24">
        <v>0</v>
      </c>
      <c r="AK7" s="24">
        <v>0</v>
      </c>
      <c r="AL7" s="24">
        <v>0</v>
      </c>
      <c r="AM7" s="24">
        <v>0</v>
      </c>
      <c r="AN7" s="24">
        <v>0</v>
      </c>
      <c r="AO7" s="24">
        <v>34.4</v>
      </c>
      <c r="AP7" s="24">
        <v>18.36</v>
      </c>
      <c r="AQ7" s="24">
        <v>18.010000000000002</v>
      </c>
      <c r="AR7" s="24">
        <v>23.86</v>
      </c>
      <c r="AS7" s="24">
        <v>18.41</v>
      </c>
      <c r="AT7" s="24">
        <v>3.03</v>
      </c>
      <c r="AU7" s="24">
        <v>58.42</v>
      </c>
      <c r="AV7" s="24">
        <v>68.069999999999993</v>
      </c>
      <c r="AW7" s="24">
        <v>80.14</v>
      </c>
      <c r="AX7" s="24">
        <v>90.35</v>
      </c>
      <c r="AY7" s="24">
        <v>98.69</v>
      </c>
      <c r="AZ7" s="24">
        <v>68.17</v>
      </c>
      <c r="BA7" s="24">
        <v>55.6</v>
      </c>
      <c r="BB7" s="24">
        <v>59.4</v>
      </c>
      <c r="BC7" s="24">
        <v>68.27</v>
      </c>
      <c r="BD7" s="24">
        <v>74.790000000000006</v>
      </c>
      <c r="BE7" s="24">
        <v>78.430000000000007</v>
      </c>
      <c r="BF7" s="24">
        <v>1465.32</v>
      </c>
      <c r="BG7" s="24">
        <v>1515.13</v>
      </c>
      <c r="BH7" s="24">
        <v>1485.4</v>
      </c>
      <c r="BI7" s="24">
        <v>1407.49</v>
      </c>
      <c r="BJ7" s="24">
        <v>1419.26</v>
      </c>
      <c r="BK7" s="24">
        <v>789.44</v>
      </c>
      <c r="BL7" s="24">
        <v>789.08</v>
      </c>
      <c r="BM7" s="24">
        <v>747.84</v>
      </c>
      <c r="BN7" s="24">
        <v>804.98</v>
      </c>
      <c r="BO7" s="24">
        <v>767.56</v>
      </c>
      <c r="BP7" s="24">
        <v>630.82000000000005</v>
      </c>
      <c r="BQ7" s="24">
        <v>86.38</v>
      </c>
      <c r="BR7" s="24">
        <v>93.45</v>
      </c>
      <c r="BS7" s="24">
        <v>92.13</v>
      </c>
      <c r="BT7" s="24">
        <v>93.79</v>
      </c>
      <c r="BU7" s="24">
        <v>89.74</v>
      </c>
      <c r="BV7" s="24">
        <v>87.29</v>
      </c>
      <c r="BW7" s="24">
        <v>88.25</v>
      </c>
      <c r="BX7" s="24">
        <v>90.17</v>
      </c>
      <c r="BY7" s="24">
        <v>88.71</v>
      </c>
      <c r="BZ7" s="24">
        <v>90.23</v>
      </c>
      <c r="CA7" s="24">
        <v>97.81</v>
      </c>
      <c r="CB7" s="24">
        <v>184.67</v>
      </c>
      <c r="CC7" s="24">
        <v>169.97</v>
      </c>
      <c r="CD7" s="24">
        <v>173.4</v>
      </c>
      <c r="CE7" s="24">
        <v>172</v>
      </c>
      <c r="CF7" s="24">
        <v>180.54</v>
      </c>
      <c r="CG7" s="24">
        <v>176.67</v>
      </c>
      <c r="CH7" s="24">
        <v>176.37</v>
      </c>
      <c r="CI7" s="24">
        <v>173.17</v>
      </c>
      <c r="CJ7" s="24">
        <v>174.8</v>
      </c>
      <c r="CK7" s="24">
        <v>170.2</v>
      </c>
      <c r="CL7" s="24">
        <v>138.75</v>
      </c>
      <c r="CM7" s="24">
        <v>39.590000000000003</v>
      </c>
      <c r="CN7" s="24">
        <v>38.79</v>
      </c>
      <c r="CO7" s="24">
        <v>38.85</v>
      </c>
      <c r="CP7" s="24">
        <v>36.28</v>
      </c>
      <c r="CQ7" s="24">
        <v>36.03</v>
      </c>
      <c r="CR7" s="24">
        <v>57.42</v>
      </c>
      <c r="CS7" s="24">
        <v>56.72</v>
      </c>
      <c r="CT7" s="24">
        <v>56.43</v>
      </c>
      <c r="CU7" s="24">
        <v>55.82</v>
      </c>
      <c r="CV7" s="24">
        <v>56.51</v>
      </c>
      <c r="CW7" s="24">
        <v>58.94</v>
      </c>
      <c r="CX7" s="24">
        <v>90.33</v>
      </c>
      <c r="CY7" s="24">
        <v>92.26</v>
      </c>
      <c r="CZ7" s="24">
        <v>90.62</v>
      </c>
      <c r="DA7" s="24">
        <v>89.95</v>
      </c>
      <c r="DB7" s="24">
        <v>90.97</v>
      </c>
      <c r="DC7" s="24">
        <v>90.42</v>
      </c>
      <c r="DD7" s="24">
        <v>90.72</v>
      </c>
      <c r="DE7" s="24">
        <v>91.07</v>
      </c>
      <c r="DF7" s="24">
        <v>90.67</v>
      </c>
      <c r="DG7" s="24">
        <v>90.62</v>
      </c>
      <c r="DH7" s="24">
        <v>95.91</v>
      </c>
      <c r="DI7" s="24">
        <v>50.43</v>
      </c>
      <c r="DJ7" s="24">
        <v>51.61</v>
      </c>
      <c r="DK7" s="24">
        <v>52.12</v>
      </c>
      <c r="DL7" s="24">
        <v>53.3</v>
      </c>
      <c r="DM7" s="24">
        <v>53.7</v>
      </c>
      <c r="DN7" s="24">
        <v>29.23</v>
      </c>
      <c r="DO7" s="24">
        <v>20.78</v>
      </c>
      <c r="DP7" s="24">
        <v>23.54</v>
      </c>
      <c r="DQ7" s="24">
        <v>25.86</v>
      </c>
      <c r="DR7" s="24">
        <v>26.9</v>
      </c>
      <c r="DS7" s="24">
        <v>41.09</v>
      </c>
      <c r="DT7" s="24">
        <v>0</v>
      </c>
      <c r="DU7" s="24">
        <v>0</v>
      </c>
      <c r="DV7" s="24">
        <v>0</v>
      </c>
      <c r="DW7" s="24">
        <v>0</v>
      </c>
      <c r="DX7" s="24">
        <v>0</v>
      </c>
      <c r="DY7" s="24">
        <v>1.37</v>
      </c>
      <c r="DZ7" s="24">
        <v>1.34</v>
      </c>
      <c r="EA7" s="24">
        <v>1.5</v>
      </c>
      <c r="EB7" s="24">
        <v>1.4</v>
      </c>
      <c r="EC7" s="24">
        <v>2.08</v>
      </c>
      <c r="ED7" s="24">
        <v>8.68</v>
      </c>
      <c r="EE7" s="24">
        <v>0</v>
      </c>
      <c r="EF7" s="24">
        <v>0</v>
      </c>
      <c r="EG7" s="24">
        <v>0</v>
      </c>
      <c r="EH7" s="24">
        <v>0</v>
      </c>
      <c r="EI7" s="24">
        <v>0</v>
      </c>
      <c r="EJ7" s="24">
        <v>0.17</v>
      </c>
      <c r="EK7" s="24">
        <v>0.15</v>
      </c>
      <c r="EL7" s="24">
        <v>0.15</v>
      </c>
      <c r="EM7" s="24">
        <v>0.12</v>
      </c>
      <c r="EN7" s="24">
        <v>0.09</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裕司</cp:lastModifiedBy>
  <dcterms:created xsi:type="dcterms:W3CDTF">2025-01-24T07:05:52Z</dcterms:created>
  <dcterms:modified xsi:type="dcterms:W3CDTF">2025-01-31T05:40:49Z</dcterms:modified>
  <cp:category/>
</cp:coreProperties>
</file>