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31.0.209\gesui\koukyou\下水道管理係\003 地方公営企業決算状況調査関係\R05決算統計\05_経営比較分析表\R07.01.21_ 【県市町課】公営企業に係る経営比較分析表（令和５年度決算）の分析等について\02_回答\"/>
    </mc:Choice>
  </mc:AlternateContent>
  <xr:revisionPtr revIDLastSave="0" documentId="13_ncr:1_{A8D680D1-FD67-44C5-844E-BE643F87E208}" xr6:coauthVersionLast="47" xr6:coauthVersionMax="47" xr10:uidLastSave="{00000000-0000-0000-0000-000000000000}"/>
  <workbookProtection workbookAlgorithmName="SHA-512" workbookHashValue="coAlW7jLrM/iziTEj/4eb08m1nHQBfFKrrxqZ7tM83NnI923AOJr3cg78R6P+NKLwTTcJVtCKaTlVo2KRngBxw==" workbookSaltValue="z164fEC6NjNhexcR/4TPL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<sst xmlns="http://schemas.openxmlformats.org/spreadsheetml/2006/main" count="231" uniqueCount="117">
  <si>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</si>
  <si>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</si>
  <si>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</si>
  <si>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</si>
  <si>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</si>
  <si>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</si>
  <si>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</si>
  <si>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</si>
  <si>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</si>
  <si>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</si>
  <si>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</si>
  <si>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</si>
  <si>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</si>
  <si>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</si>
  <si>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</si>
  <si>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</si>
  <si>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</si>
  <si>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</si>
  <si>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</si>
  <si>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</si>
  <si>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</si>
  <si>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</si>
  <si>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</si>
  <si>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</si>
  <si>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</si>
  <si>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</si>
  <si>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</si>
  <si>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</si>
  <si>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</si>
  <si>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</si>
  <si>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</si>
  <si>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</si>
  <si>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</si>
  <si>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</si>
  <si>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</si>
  <si>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</si>
  <si>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</si>
  <si>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</si>
  <si>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</si>
  <si>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</si>
  <si>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</si>
  <si>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</si>
  <si>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</si>
  <si>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</si>
  <si>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</si>
  <si>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</si>
  <si>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</si>
  <si>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</si>
  <si>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</si>
  <si>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</si>
  <si>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</si>
  <si>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</si>
  <si>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</si>
  <si>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</si>
  <si>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</si>
  <si>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</si>
  <si>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</si>
  <si>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</si>
  <si>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</si>
  <si>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</si>
  <si>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</si>
  <si>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</si>
  <si>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</si>
  <si>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</si>
  <si>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</si>
  <si>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</si>
  <si>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</si>
  <si>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</si>
  <si>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</si>
  <si>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</si>
  <si>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</si>
  <si>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</si>
  <si>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</si>
  <si>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</si>
  <si>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</si>
  <si>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</si>
  <si>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</si>
  <si>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</si>
  <si>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</si>
  <si>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</si>
  <si>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</si>
  <si>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</si>
  <si>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</si>
  <si>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</si>
  <si>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</si>
  <si>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</si>
  <si>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</si>
  <si>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</si>
  <si>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</si>
  <si>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</si>
  <si>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</si>
  <si>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</si>
  <si>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</si>
  <si>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</si>
  <si>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</si>
  <si>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</si>
  <si>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</si>
  <si>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</si>
  <si>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</si>
  <si>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</si>
  <si>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</si>
  <si>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</si>
  <si>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</si>
  <si>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</si>
  <si>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</si>
  <si>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</si>
  <si>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</si>
  <si>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</si>
  <si>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</si>
  <si>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</si>
  <si>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</si>
  <si>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</si>
  <si>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</si>
  <si>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</si>
  <si>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特定環境保全公共下水道事業は、平成15年に供用開始を行い、20年近くが経過している。
①有形固定資産原価償却率は、類似団体平均値よりも大幅に高くなっており、施設の老朽化が進んでいる。今後は、ストックマネジメント計画に基づき、効率的な改築更新事業を実施していく。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t>
    <phoneticPr fontId="4"/>
  </si>
  <si>
    <t>本市の特定環境保全公共下水道事業の経営状況は、汚水処理に要する費用を使用料収入で賄えておらず、一般会計からの繰入金で収益的収支を均衡させている状況である。
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36" eb="37">
      <t>リョウ</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</si>
  <si>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④企業債残高対事業規模比率は、類似団体平均値よりも低く、減少傾向にあるが、今後、老朽管渠の更新等に伴い上昇する見込みである。
⑤経費回収率は、汚水処理原価が若干低下したことにより上昇しているが、類似団体平均値より低く、100％を下回っている。今後、汚水処理経費を削減するとともに適正な使用料水準を検討し、経営改善を図っていく必要がある。
⑥汚水処理原価は、類似団体平均値よりも高くなっており、引き続き、経費節減に取り組む必要がある。
⑦施設利用率は、類似団体平均値よりも低く、平成25年度から隣接する漁業集落排水を取り込み、処理の統合を行っているが、人口減少に伴い低下傾向にある。
⑧水洗化率は、類似団体平均値よりも高くなっているが、これ以上の上昇は見込めない。</t>
    <rPh sb="162" eb="164">
      <t>イッパン</t>
    </rPh>
    <rPh sb="164" eb="166">
      <t>カイケイ</t>
    </rPh>
    <rPh sb="169" eb="172">
      <t>シュッシキン</t>
    </rPh>
    <rPh sb="173" eb="176">
      <t>ケイカクテキ</t>
    </rPh>
    <rPh sb="177" eb="178">
      <t>ク</t>
    </rPh>
    <rPh sb="179" eb="180">
      <t>イ</t>
    </rPh>
    <rPh sb="187" eb="189">
      <t>モンダイ</t>
    </rPh>
    <rPh sb="219" eb="220">
      <t>ヒク</t>
    </rPh>
    <rPh sb="222" eb="224">
      <t>ゲンショウ</t>
    </rPh>
    <rPh sb="224" eb="226">
      <t>ケイコウ</t>
    </rPh>
    <rPh sb="231" eb="233">
      <t>コンゴ</t>
    </rPh>
    <rPh sb="234" eb="236">
      <t>ロウキュウ</t>
    </rPh>
    <rPh sb="236" eb="238">
      <t>カンキョ</t>
    </rPh>
    <rPh sb="239" eb="241">
      <t>コウシン</t>
    </rPh>
    <rPh sb="241" eb="242">
      <t>トウ</t>
    </rPh>
    <rPh sb="243" eb="244">
      <t>トモナ</t>
    </rPh>
    <rPh sb="245" eb="247">
      <t>ジョウショウ</t>
    </rPh>
    <rPh sb="249" eb="251">
      <t>ミコ</t>
    </rPh>
    <rPh sb="272" eb="274">
      <t>ジャッカン</t>
    </rPh>
    <rPh sb="300" eb="301">
      <t>ヒク</t>
    </rPh>
    <rPh sb="382" eb="383">
      <t>タカ</t>
    </rPh>
    <rPh sb="432" eb="434">
      <t>ヘイセイ</t>
    </rPh>
    <rPh sb="436" eb="438">
      <t>ネンド</t>
    </rPh>
    <rPh sb="440" eb="442">
      <t>リンセツ</t>
    </rPh>
    <rPh sb="444" eb="446">
      <t>ギョギョウ</t>
    </rPh>
    <rPh sb="446" eb="448">
      <t>シュウラク</t>
    </rPh>
    <rPh sb="448" eb="450">
      <t>ハイスイ</t>
    </rPh>
    <rPh sb="451" eb="452">
      <t>ト</t>
    </rPh>
    <rPh sb="453" eb="454">
      <t>コ</t>
    </rPh>
    <rPh sb="456" eb="458">
      <t>ショリ</t>
    </rPh>
    <rPh sb="459" eb="461">
      <t>トウゴウ</t>
    </rPh>
    <rPh sb="462" eb="463">
      <t>オコナ</t>
    </rPh>
    <rPh sb="469" eb="471">
      <t>ジンコウ</t>
    </rPh>
    <rPh sb="471" eb="473">
      <t>ゲンショウ</t>
    </rPh>
    <rPh sb="474" eb="475">
      <t>トモナ</t>
    </rPh>
    <rPh sb="476" eb="478">
      <t>テイカ</t>
    </rPh>
    <rPh sb="478" eb="480">
      <t>ケイコウ</t>
    </rPh>
    <rPh sb="502" eb="503">
      <t>タカ</t>
    </rPh>
    <rPh sb="513" eb="515">
      <t>イジョウ</t>
    </rPh>
    <rPh sb="516" eb="518">
      <t>ジョウショウ</t>
    </rPh>
    <rPh sb="519" eb="52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</si>
</sst>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69-4866-AFD7-F5977E66B2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F369-4866-AFD7-F5977E66B2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34.54</c:v>
                </c:pt>
                <c:pt idx="1">
                  <c:v>36.619999999999997</c:v>
                </c:pt>
                <c:pt idx="2">
                  <c:v>35.08</c:v>
                </c:pt>
                <c:pt idx="3">
                  <c:v>32.380000000000003</c:v>
                </c:pt>
                <c:pt idx="4">
                  <c:v>32.85</c:v>
                </c:pt>
              </c:numCache>
            </c:numRef>
          </c:val>
          <c:extLst>
            <c:ext xmlns:c16="http://schemas.microsoft.com/office/drawing/2014/chart" uri="{C3380CC4-5D6E-409C-BE32-E72D297353CC}">
              <c16:uniqueId val="{00000000-7C06-48EC-BF17-6950A8DD6E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C06-48EC-BF17-6950A8DD6E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93.78</c:v>
                </c:pt>
                <c:pt idx="1">
                  <c:v>93.95</c:v>
                </c:pt>
                <c:pt idx="2">
                  <c:v>94.34</c:v>
                </c:pt>
                <c:pt idx="3">
                  <c:v>94.47</c:v>
                </c:pt>
                <c:pt idx="4">
                  <c:v>94.36</c:v>
                </c:pt>
              </c:numCache>
            </c:numRef>
          </c:val>
          <c:extLst>
            <c:ext xmlns:c16="http://schemas.microsoft.com/office/drawing/2014/chart" uri="{C3380CC4-5D6E-409C-BE32-E72D297353CC}">
              <c16:uniqueId val="{00000000-6AFE-48CE-BB1A-4B25EA9525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6AFE-48CE-BB1A-4B25EA9525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957-4079-88B3-13C3E65CFC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A957-4079-88B3-13C3E65CFC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46.82</c:v>
                </c:pt>
                <c:pt idx="1">
                  <c:v>49.33</c:v>
                </c:pt>
                <c:pt idx="2">
                  <c:v>51.54</c:v>
                </c:pt>
                <c:pt idx="3">
                  <c:v>53</c:v>
                </c:pt>
                <c:pt idx="4">
                  <c:v>55</c:v>
                </c:pt>
              </c:numCache>
            </c:numRef>
          </c:val>
          <c:extLst>
            <c:ext xmlns:c16="http://schemas.microsoft.com/office/drawing/2014/chart" uri="{C3380CC4-5D6E-409C-BE32-E72D297353CC}">
              <c16:uniqueId val="{00000000-8793-4EA6-93DF-6531A9497B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8793-4EA6-93DF-6531A9497B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B-4783-AC09-BA0CE6FF7D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6AFB-4783-AC09-BA0CE6FF7D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F0-4E7B-A225-72D3D78662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6CF0-4E7B-A225-72D3D78662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52.3</c:v>
                </c:pt>
                <c:pt idx="1">
                  <c:v>53.34</c:v>
                </c:pt>
                <c:pt idx="2">
                  <c:v>56.88</c:v>
                </c:pt>
                <c:pt idx="3">
                  <c:v>54.99</c:v>
                </c:pt>
                <c:pt idx="4">
                  <c:v>65.11</c:v>
                </c:pt>
              </c:numCache>
            </c:numRef>
          </c:val>
          <c:extLst>
            <c:ext xmlns:c16="http://schemas.microsoft.com/office/drawing/2014/chart" uri="{C3380CC4-5D6E-409C-BE32-E72D297353CC}">
              <c16:uniqueId val="{00000000-6C21-4ACE-B6C6-BD98FB792A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6C21-4ACE-B6C6-BD98FB792A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901.2</c:v>
                </c:pt>
                <c:pt idx="1">
                  <c:v>923.43</c:v>
                </c:pt>
                <c:pt idx="2">
                  <c:v>840.41</c:v>
                </c:pt>
                <c:pt idx="3">
                  <c:v>784.94</c:v>
                </c:pt>
                <c:pt idx="4">
                  <c:v>695.18</c:v>
                </c:pt>
              </c:numCache>
            </c:numRef>
          </c:val>
          <c:extLst>
            <c:ext xmlns:c16="http://schemas.microsoft.com/office/drawing/2014/chart" uri="{C3380CC4-5D6E-409C-BE32-E72D297353CC}">
              <c16:uniqueId val="{00000000-2723-4D60-A61E-FA5DA8D40B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2723-4D60-A61E-FA5DA8D40B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67.260000000000005</c:v>
                </c:pt>
                <c:pt idx="1">
                  <c:v>70.22</c:v>
                </c:pt>
                <c:pt idx="2">
                  <c:v>68.709999999999994</c:v>
                </c:pt>
                <c:pt idx="3">
                  <c:v>60.97</c:v>
                </c:pt>
                <c:pt idx="4">
                  <c:v>61.88</c:v>
                </c:pt>
              </c:numCache>
            </c:numRef>
          </c:val>
          <c:extLst>
            <c:ext xmlns:c16="http://schemas.microsoft.com/office/drawing/2014/chart" uri="{C3380CC4-5D6E-409C-BE32-E72D297353CC}">
              <c16:uniqueId val="{00000000-1DD8-471A-B49F-3C2E056976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1DD8-471A-B49F-3C2E056976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238.12</c:v>
                </c:pt>
                <c:pt idx="1">
                  <c:v>227.5</c:v>
                </c:pt>
                <c:pt idx="2">
                  <c:v>235.34</c:v>
                </c:pt>
                <c:pt idx="3">
                  <c:v>266.08999999999997</c:v>
                </c:pt>
                <c:pt idx="4">
                  <c:v>263.13</c:v>
                </c:pt>
              </c:numCache>
            </c:numRef>
          </c:val>
          <c:extLst>
            <c:ext xmlns:c16="http://schemas.microsoft.com/office/drawing/2014/chart" uri="{C3380CC4-5D6E-409C-BE32-E72D297353CC}">
              <c16:uniqueId val="{00000000-B623-4E20-B848-25D6EB1D21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B623-4E20-B848-25D6EB1D21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Normal="100" workbookViewId="0">
      <selection activeCell="BH35" sqref="BH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42709</v>
      </c>
      <c r="AM8" s="50"/>
      <c r="AN8" s="50"/>
      <c r="AO8" s="50"/>
      <c r="AP8" s="50"/>
      <c r="AQ8" s="50"/>
      <c r="AR8" s="50"/>
      <c r="AS8" s="50"/>
      <c r="AT8" s="51">
        <f>データ!T6</f>
        <v>698.31</v>
      </c>
      <c r="AU8" s="51"/>
      <c r="AV8" s="51"/>
      <c r="AW8" s="51"/>
      <c r="AX8" s="51"/>
      <c r="AY8" s="51"/>
      <c r="AZ8" s="51"/>
      <c r="BA8" s="51"/>
      <c r="BB8" s="51">
        <f>データ!U6</f>
        <v>61.16</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82.14</v>
      </c>
      <c r="J10" s="51"/>
      <c r="K10" s="51"/>
      <c r="L10" s="51"/>
      <c r="M10" s="51"/>
      <c r="N10" s="51"/>
      <c r="O10" s="51"/>
      <c r="P10" s="51">
        <f>データ!P6</f>
        <v>2.94</v>
      </c>
      <c r="Q10" s="51"/>
      <c r="R10" s="51"/>
      <c r="S10" s="51"/>
      <c r="T10" s="51"/>
      <c r="U10" s="51"/>
      <c r="V10" s="51"/>
      <c r="W10" s="51">
        <f>データ!Q6</f>
        <v>70.66</v>
      </c>
      <c r="X10" s="51"/>
      <c r="Y10" s="51"/>
      <c r="Z10" s="51"/>
      <c r="AA10" s="51"/>
      <c r="AB10" s="51"/>
      <c r="AC10" s="51"/>
      <c r="AD10" s="50">
        <f>データ!R6</f>
        <v>2970</v>
      </c>
      <c r="AE10" s="50"/>
      <c r="AF10" s="50"/>
      <c r="AG10" s="50"/>
      <c r="AH10" s="50"/>
      <c r="AI10" s="50"/>
      <c r="AJ10" s="50"/>
      <c r="AK10" s="2"/>
      <c r="AL10" s="50">
        <f>データ!V6</f>
        <v>1241</v>
      </c>
      <c r="AM10" s="50"/>
      <c r="AN10" s="50"/>
      <c r="AO10" s="50"/>
      <c r="AP10" s="50"/>
      <c r="AQ10" s="50"/>
      <c r="AR10" s="50"/>
      <c r="AS10" s="50"/>
      <c r="AT10" s="51">
        <f>データ!W6</f>
        <v>0.67</v>
      </c>
      <c r="AU10" s="51"/>
      <c r="AV10" s="51"/>
      <c r="AW10" s="51"/>
      <c r="AX10" s="51"/>
      <c r="AY10" s="51"/>
      <c r="AZ10" s="51"/>
      <c r="BA10" s="51"/>
      <c r="BB10" s="51">
        <f>データ!X6</f>
        <v>1852.24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ZxPUYoFN5wg03v0a4Pj40Bqy0PIqQ0/kpIjZQytkB7gcBSPWOWGDxffaCn4rQzdHBM+cpBUSYyrtYMErHjqc6A==" saltValue="4JoPBfb1VfBZPEcjmHM+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352047</v>
      </c>
      <c r="D6" s="19">
        <f t="shared" si="3"/>
        <v>46</v>
      </c>
      <c r="E6" s="19">
        <f t="shared" si="3"/>
        <v>17</v>
      </c>
      <c r="F6" s="19">
        <f t="shared" si="3"/>
        <v>4</v>
      </c>
      <c r="G6" s="19">
        <f t="shared" si="3"/>
        <v>0</v>
      </c>
      <c r="H6" s="19" t="str">
        <f t="shared" si="3"/>
        <v>山口県　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82.14</v>
      </c>
      <c r="P6" s="20">
        <f t="shared" si="3"/>
        <v>2.94</v>
      </c>
      <c r="Q6" s="20">
        <f t="shared" si="3"/>
        <v>70.66</v>
      </c>
      <c r="R6" s="20">
        <f t="shared" si="3"/>
        <v>2970</v>
      </c>
      <c r="S6" s="20">
        <f t="shared" si="3"/>
        <v>42709</v>
      </c>
      <c r="T6" s="20">
        <f t="shared" si="3"/>
        <v>698.31</v>
      </c>
      <c r="U6" s="20">
        <f t="shared" si="3"/>
        <v>61.16</v>
      </c>
      <c r="V6" s="20">
        <f t="shared" si="3"/>
        <v>1241</v>
      </c>
      <c r="W6" s="20">
        <f t="shared" si="3"/>
        <v>0.67</v>
      </c>
      <c r="X6" s="20">
        <f t="shared" si="3"/>
        <v>1852.24</v>
      </c>
      <c r="Y6" s="21">
        <f>IF(Y7="",NA(),Y7)</f>
        <v>100</v>
      </c>
      <c r="Z6" s="21">
        <f t="shared" ref="Z6:AH6" si="4">IF(Z7="",NA(),Z7)</f>
        <v>100</v>
      </c>
      <c r="AA6" s="21">
        <f t="shared" si="4"/>
        <v>100</v>
      </c>
      <c r="AB6" s="21">
        <f t="shared" si="4"/>
        <v>100</v>
      </c>
      <c r="AC6" s="21">
        <f t="shared" si="4"/>
        <v>100</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52.3</v>
      </c>
      <c r="AV6" s="21">
        <f t="shared" ref="AV6:BD6" si="6">IF(AV7="",NA(),AV7)</f>
        <v>53.34</v>
      </c>
      <c r="AW6" s="21">
        <f t="shared" si="6"/>
        <v>56.88</v>
      </c>
      <c r="AX6" s="21">
        <f t="shared" si="6"/>
        <v>54.99</v>
      </c>
      <c r="AY6" s="21">
        <f t="shared" si="6"/>
        <v>65.11</v>
      </c>
      <c r="AZ6" s="21">
        <f t="shared" si="6"/>
        <v>47.72</v>
      </c>
      <c r="BA6" s="21">
        <f t="shared" si="6"/>
        <v>44.24</v>
      </c>
      <c r="BB6" s="21">
        <f t="shared" si="6"/>
        <v>43.07</v>
      </c>
      <c r="BC6" s="21">
        <f t="shared" si="6"/>
        <v>45.42</v>
      </c>
      <c r="BD6" s="21">
        <f t="shared" si="6"/>
        <v>50.63</v>
      </c>
      <c r="BE6" s="20" t="str">
        <f>IF(BE7="","",IF(BE7="-","【-】","【"&amp;SUBSTITUTE(TEXT(BE7,"#,##0.00"),"-","△")&amp;"】"))</f>
        <v>【48.91】</v>
      </c>
      <c r="BF6" s="21">
        <f>IF(BF7="",NA(),BF7)</f>
        <v>901.2</v>
      </c>
      <c r="BG6" s="21">
        <f t="shared" ref="BG6:BO6" si="7">IF(BG7="",NA(),BG7)</f>
        <v>923.43</v>
      </c>
      <c r="BH6" s="21">
        <f t="shared" si="7"/>
        <v>840.41</v>
      </c>
      <c r="BI6" s="21">
        <f t="shared" si="7"/>
        <v>784.94</v>
      </c>
      <c r="BJ6" s="21">
        <f t="shared" si="7"/>
        <v>695.18</v>
      </c>
      <c r="BK6" s="21">
        <f t="shared" si="7"/>
        <v>1206.79</v>
      </c>
      <c r="BL6" s="21">
        <f t="shared" si="7"/>
        <v>1258.43</v>
      </c>
      <c r="BM6" s="21">
        <f t="shared" si="7"/>
        <v>1163.75</v>
      </c>
      <c r="BN6" s="21">
        <f t="shared" si="7"/>
        <v>1195.47</v>
      </c>
      <c r="BO6" s="21">
        <f t="shared" si="7"/>
        <v>1168.69</v>
      </c>
      <c r="BP6" s="20" t="str">
        <f>IF(BP7="","",IF(BP7="-","【-】","【"&amp;SUBSTITUTE(TEXT(BP7,"#,##0.00"),"-","△")&amp;"】"))</f>
        <v>【1,156.82】</v>
      </c>
      <c r="BQ6" s="21">
        <f>IF(BQ7="",NA(),BQ7)</f>
        <v>67.260000000000005</v>
      </c>
      <c r="BR6" s="21">
        <f t="shared" ref="BR6:BZ6" si="8">IF(BR7="",NA(),BR7)</f>
        <v>70.22</v>
      </c>
      <c r="BS6" s="21">
        <f t="shared" si="8"/>
        <v>68.709999999999994</v>
      </c>
      <c r="BT6" s="21">
        <f t="shared" si="8"/>
        <v>60.97</v>
      </c>
      <c r="BU6" s="21">
        <f t="shared" si="8"/>
        <v>61.88</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238.12</v>
      </c>
      <c r="CC6" s="21">
        <f t="shared" ref="CC6:CK6" si="9">IF(CC7="",NA(),CC7)</f>
        <v>227.5</v>
      </c>
      <c r="CD6" s="21">
        <f t="shared" si="9"/>
        <v>235.34</v>
      </c>
      <c r="CE6" s="21">
        <f t="shared" si="9"/>
        <v>266.08999999999997</v>
      </c>
      <c r="CF6" s="21">
        <f t="shared" si="9"/>
        <v>263.13</v>
      </c>
      <c r="CG6" s="21">
        <f t="shared" si="9"/>
        <v>228.47</v>
      </c>
      <c r="CH6" s="21">
        <f t="shared" si="9"/>
        <v>224.88</v>
      </c>
      <c r="CI6" s="21">
        <f t="shared" si="9"/>
        <v>228.64</v>
      </c>
      <c r="CJ6" s="21">
        <f t="shared" si="9"/>
        <v>239.46</v>
      </c>
      <c r="CK6" s="21">
        <f t="shared" si="9"/>
        <v>233.15</v>
      </c>
      <c r="CL6" s="20" t="str">
        <f>IF(CL7="","",IF(CL7="-","【-】","【"&amp;SUBSTITUTE(TEXT(CL7,"#,##0.00"),"-","△")&amp;"】"))</f>
        <v>【215.73】</v>
      </c>
      <c r="CM6" s="21">
        <f>IF(CM7="",NA(),CM7)</f>
        <v>34.54</v>
      </c>
      <c r="CN6" s="21">
        <f t="shared" ref="CN6:CV6" si="10">IF(CN7="",NA(),CN7)</f>
        <v>36.619999999999997</v>
      </c>
      <c r="CO6" s="21">
        <f t="shared" si="10"/>
        <v>35.08</v>
      </c>
      <c r="CP6" s="21">
        <f t="shared" si="10"/>
        <v>32.380000000000003</v>
      </c>
      <c r="CQ6" s="21">
        <f t="shared" si="10"/>
        <v>32.85</v>
      </c>
      <c r="CR6" s="21">
        <f t="shared" si="10"/>
        <v>42.47</v>
      </c>
      <c r="CS6" s="21">
        <f t="shared" si="10"/>
        <v>42.4</v>
      </c>
      <c r="CT6" s="21">
        <f t="shared" si="10"/>
        <v>42.28</v>
      </c>
      <c r="CU6" s="21">
        <f t="shared" si="10"/>
        <v>41.06</v>
      </c>
      <c r="CV6" s="21">
        <f t="shared" si="10"/>
        <v>42.09</v>
      </c>
      <c r="CW6" s="20" t="str">
        <f>IF(CW7="","",IF(CW7="-","【-】","【"&amp;SUBSTITUTE(TEXT(CW7,"#,##0.00"),"-","△")&amp;"】"))</f>
        <v>【43.28】</v>
      </c>
      <c r="CX6" s="21">
        <f>IF(CX7="",NA(),CX7)</f>
        <v>93.78</v>
      </c>
      <c r="CY6" s="21">
        <f t="shared" ref="CY6:DG6" si="11">IF(CY7="",NA(),CY7)</f>
        <v>93.95</v>
      </c>
      <c r="CZ6" s="21">
        <f t="shared" si="11"/>
        <v>94.34</v>
      </c>
      <c r="DA6" s="21">
        <f t="shared" si="11"/>
        <v>94.47</v>
      </c>
      <c r="DB6" s="21">
        <f t="shared" si="11"/>
        <v>94.36</v>
      </c>
      <c r="DC6" s="21">
        <f t="shared" si="11"/>
        <v>83.75</v>
      </c>
      <c r="DD6" s="21">
        <f t="shared" si="11"/>
        <v>84.19</v>
      </c>
      <c r="DE6" s="21">
        <f t="shared" si="11"/>
        <v>84.34</v>
      </c>
      <c r="DF6" s="21">
        <f t="shared" si="11"/>
        <v>84.34</v>
      </c>
      <c r="DG6" s="21">
        <f t="shared" si="11"/>
        <v>84.73</v>
      </c>
      <c r="DH6" s="20" t="str">
        <f>IF(DH7="","",IF(DH7="-","【-】","【"&amp;SUBSTITUTE(TEXT(DH7,"#,##0.00"),"-","△")&amp;"】"))</f>
        <v>【86.21】</v>
      </c>
      <c r="DI6" s="21">
        <f>IF(DI7="",NA(),DI7)</f>
        <v>46.82</v>
      </c>
      <c r="DJ6" s="21">
        <f t="shared" ref="DJ6:DR6" si="12">IF(DJ7="",NA(),DJ7)</f>
        <v>49.33</v>
      </c>
      <c r="DK6" s="21">
        <f t="shared" si="12"/>
        <v>51.54</v>
      </c>
      <c r="DL6" s="21">
        <f t="shared" si="12"/>
        <v>53</v>
      </c>
      <c r="DM6" s="21">
        <f t="shared" si="12"/>
        <v>55</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352047</v>
      </c>
      <c r="D7" s="23">
        <v>46</v>
      </c>
      <c r="E7" s="23">
        <v>17</v>
      </c>
      <c r="F7" s="23">
        <v>4</v>
      </c>
      <c r="G7" s="23">
        <v>0</v>
      </c>
      <c r="H7" s="23" t="s">
        <v>96</v>
      </c>
      <c r="I7" s="23" t="s">
        <v>97</v>
      </c>
      <c r="J7" s="23" t="s">
        <v>98</v>
      </c>
      <c r="K7" s="23" t="s">
        <v>99</v>
      </c>
      <c r="L7" s="23" t="s">
        <v>100</v>
      </c>
      <c r="M7" s="23" t="s">
        <v>101</v>
      </c>
      <c r="N7" s="24" t="s">
        <v>102</v>
      </c>
      <c r="O7" s="24">
        <v>82.14</v>
      </c>
      <c r="P7" s="24">
        <v>2.94</v>
      </c>
      <c r="Q7" s="24">
        <v>70.66</v>
      </c>
      <c r="R7" s="24">
        <v>2970</v>
      </c>
      <c r="S7" s="24">
        <v>42709</v>
      </c>
      <c r="T7" s="24">
        <v>698.31</v>
      </c>
      <c r="U7" s="24">
        <v>61.16</v>
      </c>
      <c r="V7" s="24">
        <v>1241</v>
      </c>
      <c r="W7" s="24">
        <v>0.67</v>
      </c>
      <c r="X7" s="24">
        <v>1852.24</v>
      </c>
      <c r="Y7" s="24">
        <v>100</v>
      </c>
      <c r="Z7" s="24">
        <v>100</v>
      </c>
      <c r="AA7" s="24">
        <v>100</v>
      </c>
      <c r="AB7" s="24">
        <v>100</v>
      </c>
      <c r="AC7" s="24">
        <v>100</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52.3</v>
      </c>
      <c r="AV7" s="24">
        <v>53.34</v>
      </c>
      <c r="AW7" s="24">
        <v>56.88</v>
      </c>
      <c r="AX7" s="24">
        <v>54.99</v>
      </c>
      <c r="AY7" s="24">
        <v>65.11</v>
      </c>
      <c r="AZ7" s="24">
        <v>47.72</v>
      </c>
      <c r="BA7" s="24">
        <v>44.24</v>
      </c>
      <c r="BB7" s="24">
        <v>43.07</v>
      </c>
      <c r="BC7" s="24">
        <v>45.42</v>
      </c>
      <c r="BD7" s="24">
        <v>50.63</v>
      </c>
      <c r="BE7" s="24">
        <v>48.91</v>
      </c>
      <c r="BF7" s="24">
        <v>901.2</v>
      </c>
      <c r="BG7" s="24">
        <v>923.43</v>
      </c>
      <c r="BH7" s="24">
        <v>840.41</v>
      </c>
      <c r="BI7" s="24">
        <v>784.94</v>
      </c>
      <c r="BJ7" s="24">
        <v>695.18</v>
      </c>
      <c r="BK7" s="24">
        <v>1206.79</v>
      </c>
      <c r="BL7" s="24">
        <v>1258.43</v>
      </c>
      <c r="BM7" s="24">
        <v>1163.75</v>
      </c>
      <c r="BN7" s="24">
        <v>1195.47</v>
      </c>
      <c r="BO7" s="24">
        <v>1168.69</v>
      </c>
      <c r="BP7" s="24">
        <v>1156.82</v>
      </c>
      <c r="BQ7" s="24">
        <v>67.260000000000005</v>
      </c>
      <c r="BR7" s="24">
        <v>70.22</v>
      </c>
      <c r="BS7" s="24">
        <v>68.709999999999994</v>
      </c>
      <c r="BT7" s="24">
        <v>60.97</v>
      </c>
      <c r="BU7" s="24">
        <v>61.88</v>
      </c>
      <c r="BV7" s="24">
        <v>71.84</v>
      </c>
      <c r="BW7" s="24">
        <v>73.36</v>
      </c>
      <c r="BX7" s="24">
        <v>72.599999999999994</v>
      </c>
      <c r="BY7" s="24">
        <v>69.430000000000007</v>
      </c>
      <c r="BZ7" s="24">
        <v>70.709999999999994</v>
      </c>
      <c r="CA7" s="24">
        <v>75.33</v>
      </c>
      <c r="CB7" s="24">
        <v>238.12</v>
      </c>
      <c r="CC7" s="24">
        <v>227.5</v>
      </c>
      <c r="CD7" s="24">
        <v>235.34</v>
      </c>
      <c r="CE7" s="24">
        <v>266.08999999999997</v>
      </c>
      <c r="CF7" s="24">
        <v>263.13</v>
      </c>
      <c r="CG7" s="24">
        <v>228.47</v>
      </c>
      <c r="CH7" s="24">
        <v>224.88</v>
      </c>
      <c r="CI7" s="24">
        <v>228.64</v>
      </c>
      <c r="CJ7" s="24">
        <v>239.46</v>
      </c>
      <c r="CK7" s="24">
        <v>233.15</v>
      </c>
      <c r="CL7" s="24">
        <v>215.73</v>
      </c>
      <c r="CM7" s="24">
        <v>34.54</v>
      </c>
      <c r="CN7" s="24">
        <v>36.619999999999997</v>
      </c>
      <c r="CO7" s="24">
        <v>35.08</v>
      </c>
      <c r="CP7" s="24">
        <v>32.380000000000003</v>
      </c>
      <c r="CQ7" s="24">
        <v>32.85</v>
      </c>
      <c r="CR7" s="24">
        <v>42.47</v>
      </c>
      <c r="CS7" s="24">
        <v>42.4</v>
      </c>
      <c r="CT7" s="24">
        <v>42.28</v>
      </c>
      <c r="CU7" s="24">
        <v>41.06</v>
      </c>
      <c r="CV7" s="24">
        <v>42.09</v>
      </c>
      <c r="CW7" s="24">
        <v>43.28</v>
      </c>
      <c r="CX7" s="24">
        <v>93.78</v>
      </c>
      <c r="CY7" s="24">
        <v>93.95</v>
      </c>
      <c r="CZ7" s="24">
        <v>94.34</v>
      </c>
      <c r="DA7" s="24">
        <v>94.47</v>
      </c>
      <c r="DB7" s="24">
        <v>94.36</v>
      </c>
      <c r="DC7" s="24">
        <v>83.75</v>
      </c>
      <c r="DD7" s="24">
        <v>84.19</v>
      </c>
      <c r="DE7" s="24">
        <v>84.34</v>
      </c>
      <c r="DF7" s="24">
        <v>84.34</v>
      </c>
      <c r="DG7" s="24">
        <v>84.73</v>
      </c>
      <c r="DH7" s="24">
        <v>86.21</v>
      </c>
      <c r="DI7" s="24">
        <v>46.82</v>
      </c>
      <c r="DJ7" s="24">
        <v>49.33</v>
      </c>
      <c r="DK7" s="24">
        <v>51.54</v>
      </c>
      <c r="DL7" s="24">
        <v>53</v>
      </c>
      <c r="DM7" s="24">
        <v>55</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cp:lastPrinted>2025-01-31T04:28:53Z</cp:lastPrinted>
  <dcterms:created xsi:type="dcterms:W3CDTF">2025-01-24T07:13:52Z</dcterms:created>
  <dcterms:modified xsi:type="dcterms:W3CDTF">2025-02-21T00:05:37Z</dcterms:modified>
  <cp:category/>
</cp:coreProperties>
</file>