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7"/>
  <workbookPr/>
  <mc:AlternateContent xmlns:mc="http://schemas.openxmlformats.org/markup-compatibility/2006">
    <mc:Choice Requires="x15">
      <x15ac:absPath xmlns:x15ac="http://schemas.microsoft.com/office/spreadsheetml/2010/11/ac" url="https://hagicity-my.sharepoint.com/personal/5245_city_hagi_lg_jp/Documents/デスクトップ/R07.01.21_ 【県市町課】公営企業に係る経営比較分析表（令和５年度決算）の分析等について/02_回答/"/>
    </mc:Choice>
  </mc:AlternateContent>
  <xr:revisionPtr revIDLastSave="9" documentId="11_B149770E412510BD1F4E131D5C0E0A1120611F22" xr6:coauthVersionLast="47" xr6:coauthVersionMax="47" xr10:uidLastSave="{6E3C1028-0FDD-48E8-8122-CD9A4BAA8A41}"/>
  <workbookProtection workbookAlgorithmName="SHA-512" workbookHashValue="tuuyTBa+xUS7vfMn0sIx9ROJjzSWphreDUyr1T0kc0YNPAtZxMMC9vFnPS34vxf4tyErjr0rgVS9g5boYw+Bfg==" workbookSaltValue="AIZ42gvYKYTqu7rbPBssww==" workbookSpinCount="100000" lockStructure="1"/>
  <bookViews>
    <workbookView xWindow="-12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BB10" i="4" s="1"/>
  <c r="W6" i="5"/>
  <c r="V6" i="5"/>
  <c r="AL10" i="4" s="1"/>
  <c r="U6" i="5"/>
  <c r="BB8" i="4" s="1"/>
  <c r="T6" i="5"/>
  <c r="AT8" i="4" s="1"/>
  <c r="S6" i="5"/>
  <c r="AL8" i="4" s="1"/>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K85" i="4"/>
  <c r="J85" i="4"/>
  <c r="G85" i="4"/>
  <c r="E85" i="4"/>
  <c r="AT10" i="4"/>
  <c r="I10" i="4"/>
  <c r="P8" i="4"/>
  <c r="I8" i="4"/>
</calcChain>
</file>

<file path=xl/sharedStrings.xml><?xml version="1.0" encoding="utf-8"?>
<sst xmlns="http://schemas.openxmlformats.org/spreadsheetml/2006/main" count="231" uniqueCount="115">
  <si>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</si>
  <si>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</si>
  <si>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</si>
  <si>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</si>
  <si>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</si>
  <si>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</si>
  <si>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</si>
  <si>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</si>
  <si>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</si>
  <si>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</si>
  <si>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</si>
  <si>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</si>
  <si>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</si>
  <si>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</si>
  <si>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</si>
  <si>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</si>
  <si>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</si>
  <si>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</si>
  <si>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</si>
  <si>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</si>
  <si>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</si>
  <si>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</si>
  <si>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</si>
  <si>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</si>
  <si>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</si>
  <si>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</si>
  <si>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</si>
  <si>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</si>
  <si>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</si>
  <si>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</si>
  <si>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</si>
  <si>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</si>
  <si>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</si>
  <si>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</si>
  <si>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</si>
  <si>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</si>
  <si>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</si>
  <si>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</si>
  <si>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</si>
  <si>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</si>
  <si>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</si>
  <si>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</si>
  <si>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</si>
  <si>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</si>
  <si>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</si>
  <si>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</si>
  <si>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</si>
  <si>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</si>
  <si>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</si>
  <si>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</si>
  <si>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</si>
  <si>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</si>
  <si>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</si>
  <si>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</si>
  <si>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</si>
  <si>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</si>
  <si>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</si>
  <si>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</si>
  <si>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</si>
  <si>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</si>
  <si>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</si>
  <si>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</si>
  <si>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</si>
  <si>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</si>
  <si>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</si>
  <si>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</si>
  <si>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</si>
  <si>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</si>
  <si>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</si>
  <si>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</si>
  <si>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</si>
  <si>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</si>
  <si>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</si>
  <si>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</si>
  <si>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</si>
  <si>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</si>
  <si>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</si>
  <si>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</si>
  <si>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</si>
  <si>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</si>
  <si>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</si>
  <si>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</si>
  <si>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</si>
  <si>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</si>
  <si>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</si>
  <si>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</si>
  <si>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</si>
  <si>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</si>
  <si>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</si>
  <si>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</si>
  <si>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</si>
  <si>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</si>
  <si>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</si>
  <si>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</si>
  <si>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</si>
  <si>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</si>
  <si>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山口県　萩市</t>
  </si>
  <si>
    <t>法適用</t>
  </si>
  <si>
    <t>下水道事業</t>
  </si>
  <si>
    <t>林業集落排水</t>
  </si>
  <si>
    <t>G2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</si>
  <si>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</si>
  <si>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</si>
  <si>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</si>
  <si>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</si>
  <si>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</si>
  <si>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</si>
  <si>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</si>
  <si>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</si>
  <si>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</si>
  <si>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</si>
  <si>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</si>
  <si>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林業集落排水事業は、平成14年に供用開始を行い、20年近くが経過している。
①有形固定資産減価償却率は、類似団体平均値よりも高くなっており、施設の老朽化が進んでいるが、機能診断の結果、緊急性はないため、当面は予防保全に努めていく。
②管渠老朽化率及び③管渠改善率は、耐用年数を経過した管渠は無いことから、計画的な更新を行っていないため、数値は0となっている。将来の改築更新時期を把握し、今後の投資計画等の見直しを図る必要がある。</t>
    <phoneticPr fontId="4"/>
  </si>
  <si>
    <t>本市の林業集落排水事業の経営状況は、汚水処理に要する費用を使用料収入で賄えておらず、一般会計からの繰入金で収益的収支を均衡させている状況である。今後は、老朽化施設等の改築更新事業に多額の経費が必要となる一方で、人口減少等により使用料収入の減少が見込まれる。このことから、将来にわたって安定した下水道サービスを提供するため、更なる経費の削減に努めるとともに適正な使用料水準を設定し、最終的に一般会計からの基準外繰入金に依存することなく、経費回収率100％を確保し、収益的収支の均衡を図る必要がある。なお、本市の汚水処理は、公共下水道事業、特定環境保全公共下水道事業、農業集落排水事業、漁業集落排水事業、林業集落排水事業、特定地域生活排水事業及び個別排水事業を実施しているが、平成30年度から全7事業の地方公営企業法の適用に合わせて下水道事業会計を設置し、使用料についても統一しているため、下水道7事業全体で経営健全化に取り組むこととしている。</t>
    <phoneticPr fontId="4"/>
  </si>
  <si>
    <t>①経常収支比率は、一般会計からの繰入金で収益的収支を均衡させているため、100％となっている。
②累積欠損金は、発生していない。
③流動比率は、類似団体平均値よりも高いが、100％を下回っている。1年以内に償還する建設改良費に充てられた企業債を除けば、流動資産と流動負債が同額であり、企業債償還等の原資についても一般会計からの出資金を計画的に繰り入れているため、問題はない。
④企業債残高対事業規模比率は、類似団体平均値よりも高くなっている。これは、下水道整備の財源として多額の企業債を発行したためであり、今後、企業債償還の原資を使用料収入等で賄うことが必要となってくる。今後、接続率の向上と合わせて投資規模に見合った使用料水準を検討し、経営改善を図っていく必要がある。
⑤経費回収率は、汚水処理原価が減少したことにより上昇し、類似団体平均値より高くなっているが、100％を下回っている。今後、汚水処理経費を削減するとともに適正な使用料水準を検討し、経費回収率の向上を図る必要がある。
⑥汚水処理原価は、類似団体平均値よりも低くなっている。
⑦施設利用率は、類似団体平均値よりも低くなっている。今後も人口減少に伴い、低下する見込みである。
⑧水洗化率は、類似団体平均値よりも低く、これ以上の上昇は見込めない。</t>
    <rPh sb="351" eb="353">
      <t>ゲンショウ</t>
    </rPh>
    <rPh sb="360" eb="362">
      <t>ジョウショウ</t>
    </rPh>
    <rPh sb="373" eb="374">
      <t>タカ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</si>
</sst>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5"/>
      <color theme="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6" fillId="0" borderId="6"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7" xfId="0" applyFont="1" applyBorder="1" applyAlignment="1" applyProtection="1">
      <alignment horizontal="left" vertical="top" wrapText="1"/>
      <protection locked="0"/>
    </xf>
    <xf numFmtId="0" fontId="16" fillId="0" borderId="8"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146-4E75-A5C3-375677A4A651}"/>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3146-4E75-A5C3-375677A4A651}"/>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29.63</c:v>
                </c:pt>
                <c:pt idx="1">
                  <c:v>29.63</c:v>
                </c:pt>
                <c:pt idx="2">
                  <c:v>29.63</c:v>
                </c:pt>
                <c:pt idx="3">
                  <c:v>25.93</c:v>
                </c:pt>
                <c:pt idx="4">
                  <c:v>25.93</c:v>
                </c:pt>
              </c:numCache>
            </c:numRef>
          </c:val>
          <c:extLst>
            <c:ext xmlns:c16="http://schemas.microsoft.com/office/drawing/2014/chart" uri="{C3380CC4-5D6E-409C-BE32-E72D297353CC}">
              <c16:uniqueId val="{00000000-47F4-4D72-8B24-524A3B74FDD9}"/>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40.28</c:v>
                </c:pt>
                <c:pt idx="1">
                  <c:v>42.48</c:v>
                </c:pt>
                <c:pt idx="2">
                  <c:v>39.770000000000003</c:v>
                </c:pt>
                <c:pt idx="3">
                  <c:v>38.96</c:v>
                </c:pt>
                <c:pt idx="4">
                  <c:v>39.659999999999997</c:v>
                </c:pt>
              </c:numCache>
            </c:numRef>
          </c:val>
          <c:smooth val="0"/>
          <c:extLst>
            <c:ext xmlns:c16="http://schemas.microsoft.com/office/drawing/2014/chart" uri="{C3380CC4-5D6E-409C-BE32-E72D297353CC}">
              <c16:uniqueId val="{00000001-47F4-4D72-8B24-524A3B74FDD9}"/>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92.11</c:v>
                </c:pt>
                <c:pt idx="1">
                  <c:v>91.89</c:v>
                </c:pt>
                <c:pt idx="2">
                  <c:v>91.43</c:v>
                </c:pt>
                <c:pt idx="3">
                  <c:v>91.18</c:v>
                </c:pt>
                <c:pt idx="4">
                  <c:v>90.91</c:v>
                </c:pt>
              </c:numCache>
            </c:numRef>
          </c:val>
          <c:extLst>
            <c:ext xmlns:c16="http://schemas.microsoft.com/office/drawing/2014/chart" uri="{C3380CC4-5D6E-409C-BE32-E72D297353CC}">
              <c16:uniqueId val="{00000000-BD28-4670-9335-3693C57E5ABF}"/>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90.78</c:v>
                </c:pt>
                <c:pt idx="1">
                  <c:v>90.73</c:v>
                </c:pt>
                <c:pt idx="2">
                  <c:v>91.64</c:v>
                </c:pt>
                <c:pt idx="3">
                  <c:v>91.6</c:v>
                </c:pt>
                <c:pt idx="4">
                  <c:v>92.03</c:v>
                </c:pt>
              </c:numCache>
            </c:numRef>
          </c:val>
          <c:smooth val="0"/>
          <c:extLst>
            <c:ext xmlns:c16="http://schemas.microsoft.com/office/drawing/2014/chart" uri="{C3380CC4-5D6E-409C-BE32-E72D297353CC}">
              <c16:uniqueId val="{00000001-BD28-4670-9335-3693C57E5ABF}"/>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B019-474D-9457-B994F154BF2C}"/>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98.94</c:v>
                </c:pt>
                <c:pt idx="1">
                  <c:v>101.09</c:v>
                </c:pt>
                <c:pt idx="2">
                  <c:v>94.43</c:v>
                </c:pt>
                <c:pt idx="3">
                  <c:v>101.18</c:v>
                </c:pt>
                <c:pt idx="4">
                  <c:v>89.58</c:v>
                </c:pt>
              </c:numCache>
            </c:numRef>
          </c:val>
          <c:smooth val="0"/>
          <c:extLst>
            <c:ext xmlns:c16="http://schemas.microsoft.com/office/drawing/2014/chart" uri="{C3380CC4-5D6E-409C-BE32-E72D297353CC}">
              <c16:uniqueId val="{00000001-B019-474D-9457-B994F154BF2C}"/>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55.81</c:v>
                </c:pt>
                <c:pt idx="1">
                  <c:v>57.94</c:v>
                </c:pt>
                <c:pt idx="2">
                  <c:v>60.08</c:v>
                </c:pt>
                <c:pt idx="3">
                  <c:v>61.86</c:v>
                </c:pt>
                <c:pt idx="4">
                  <c:v>63.59</c:v>
                </c:pt>
              </c:numCache>
            </c:numRef>
          </c:val>
          <c:extLst>
            <c:ext xmlns:c16="http://schemas.microsoft.com/office/drawing/2014/chart" uri="{C3380CC4-5D6E-409C-BE32-E72D297353CC}">
              <c16:uniqueId val="{00000000-344D-48E2-B882-2D7B5BA366E4}"/>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40.36</c:v>
                </c:pt>
                <c:pt idx="1">
                  <c:v>34.76</c:v>
                </c:pt>
                <c:pt idx="2">
                  <c:v>36.130000000000003</c:v>
                </c:pt>
                <c:pt idx="3">
                  <c:v>38.409999999999997</c:v>
                </c:pt>
                <c:pt idx="4">
                  <c:v>43.41</c:v>
                </c:pt>
              </c:numCache>
            </c:numRef>
          </c:val>
          <c:smooth val="0"/>
          <c:extLst>
            <c:ext xmlns:c16="http://schemas.microsoft.com/office/drawing/2014/chart" uri="{C3380CC4-5D6E-409C-BE32-E72D297353CC}">
              <c16:uniqueId val="{00000001-344D-48E2-B882-2D7B5BA366E4}"/>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2D8-4E78-ABA6-C5D8918BAB71}"/>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02D8-4E78-ABA6-C5D8918BAB71}"/>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2B0-4009-B848-31A459252FC0}"/>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519.65</c:v>
                </c:pt>
                <c:pt idx="1">
                  <c:v>534.57000000000005</c:v>
                </c:pt>
                <c:pt idx="2">
                  <c:v>528.12</c:v>
                </c:pt>
                <c:pt idx="3">
                  <c:v>533.38</c:v>
                </c:pt>
                <c:pt idx="4">
                  <c:v>658.43</c:v>
                </c:pt>
              </c:numCache>
            </c:numRef>
          </c:val>
          <c:smooth val="0"/>
          <c:extLst>
            <c:ext xmlns:c16="http://schemas.microsoft.com/office/drawing/2014/chart" uri="{C3380CC4-5D6E-409C-BE32-E72D297353CC}">
              <c16:uniqueId val="{00000001-52B0-4009-B848-31A459252FC0}"/>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50</c:v>
                </c:pt>
                <c:pt idx="1">
                  <c:v>49.45</c:v>
                </c:pt>
                <c:pt idx="2">
                  <c:v>48.84</c:v>
                </c:pt>
                <c:pt idx="3">
                  <c:v>48.53</c:v>
                </c:pt>
                <c:pt idx="4">
                  <c:v>48.17</c:v>
                </c:pt>
              </c:numCache>
            </c:numRef>
          </c:val>
          <c:extLst>
            <c:ext xmlns:c16="http://schemas.microsoft.com/office/drawing/2014/chart" uri="{C3380CC4-5D6E-409C-BE32-E72D297353CC}">
              <c16:uniqueId val="{00000000-2C1C-466A-8F98-7C011F0DC11F}"/>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36.31</c:v>
                </c:pt>
                <c:pt idx="1">
                  <c:v>36.93</c:v>
                </c:pt>
                <c:pt idx="2">
                  <c:v>15.34</c:v>
                </c:pt>
                <c:pt idx="3">
                  <c:v>1.22</c:v>
                </c:pt>
                <c:pt idx="4">
                  <c:v>-8.1</c:v>
                </c:pt>
              </c:numCache>
            </c:numRef>
          </c:val>
          <c:smooth val="0"/>
          <c:extLst>
            <c:ext xmlns:c16="http://schemas.microsoft.com/office/drawing/2014/chart" uri="{C3380CC4-5D6E-409C-BE32-E72D297353CC}">
              <c16:uniqueId val="{00000001-2C1C-466A-8F98-7C011F0DC11F}"/>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1178.33</c:v>
                </c:pt>
                <c:pt idx="1">
                  <c:v>1112.3499999999999</c:v>
                </c:pt>
                <c:pt idx="2">
                  <c:v>1150.93</c:v>
                </c:pt>
                <c:pt idx="3">
                  <c:v>1024.2</c:v>
                </c:pt>
                <c:pt idx="4">
                  <c:v>780.14</c:v>
                </c:pt>
              </c:numCache>
            </c:numRef>
          </c:val>
          <c:extLst>
            <c:ext xmlns:c16="http://schemas.microsoft.com/office/drawing/2014/chart" uri="{C3380CC4-5D6E-409C-BE32-E72D297353CC}">
              <c16:uniqueId val="{00000000-0AE0-4961-9CC0-37DE195585A7}"/>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544.96</c:v>
                </c:pt>
                <c:pt idx="1">
                  <c:v>406.44</c:v>
                </c:pt>
                <c:pt idx="2">
                  <c:v>254.5</c:v>
                </c:pt>
                <c:pt idx="3">
                  <c:v>365.75</c:v>
                </c:pt>
                <c:pt idx="4">
                  <c:v>482.31</c:v>
                </c:pt>
              </c:numCache>
            </c:numRef>
          </c:val>
          <c:smooth val="0"/>
          <c:extLst>
            <c:ext xmlns:c16="http://schemas.microsoft.com/office/drawing/2014/chart" uri="{C3380CC4-5D6E-409C-BE32-E72D297353CC}">
              <c16:uniqueId val="{00000001-0AE0-4961-9CC0-37DE195585A7}"/>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38.090000000000003</c:v>
                </c:pt>
                <c:pt idx="1">
                  <c:v>10.16</c:v>
                </c:pt>
                <c:pt idx="2">
                  <c:v>32.81</c:v>
                </c:pt>
                <c:pt idx="3">
                  <c:v>32.58</c:v>
                </c:pt>
                <c:pt idx="4">
                  <c:v>38.76</c:v>
                </c:pt>
              </c:numCache>
            </c:numRef>
          </c:val>
          <c:extLst>
            <c:ext xmlns:c16="http://schemas.microsoft.com/office/drawing/2014/chart" uri="{C3380CC4-5D6E-409C-BE32-E72D297353CC}">
              <c16:uniqueId val="{00000000-07ED-4E0C-9D17-5CE8C1A833B2}"/>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42.51</c:v>
                </c:pt>
                <c:pt idx="1">
                  <c:v>35.93</c:v>
                </c:pt>
                <c:pt idx="2">
                  <c:v>36.1</c:v>
                </c:pt>
                <c:pt idx="3">
                  <c:v>35.5</c:v>
                </c:pt>
                <c:pt idx="4">
                  <c:v>35.119999999999997</c:v>
                </c:pt>
              </c:numCache>
            </c:numRef>
          </c:val>
          <c:smooth val="0"/>
          <c:extLst>
            <c:ext xmlns:c16="http://schemas.microsoft.com/office/drawing/2014/chart" uri="{C3380CC4-5D6E-409C-BE32-E72D297353CC}">
              <c16:uniqueId val="{00000001-07ED-4E0C-9D17-5CE8C1A833B2}"/>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395.31</c:v>
                </c:pt>
                <c:pt idx="1">
                  <c:v>1486.28</c:v>
                </c:pt>
                <c:pt idx="2">
                  <c:v>459.77</c:v>
                </c:pt>
                <c:pt idx="3">
                  <c:v>470.64</c:v>
                </c:pt>
                <c:pt idx="4">
                  <c:v>398.22</c:v>
                </c:pt>
              </c:numCache>
            </c:numRef>
          </c:val>
          <c:extLst>
            <c:ext xmlns:c16="http://schemas.microsoft.com/office/drawing/2014/chart" uri="{C3380CC4-5D6E-409C-BE32-E72D297353CC}">
              <c16:uniqueId val="{00000000-D92D-4B6C-BCE7-2B9C1D025514}"/>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447.34</c:v>
                </c:pt>
                <c:pt idx="1">
                  <c:v>499.55</c:v>
                </c:pt>
                <c:pt idx="2">
                  <c:v>529.77</c:v>
                </c:pt>
                <c:pt idx="3">
                  <c:v>523.41999999999996</c:v>
                </c:pt>
                <c:pt idx="4">
                  <c:v>526.79</c:v>
                </c:pt>
              </c:numCache>
            </c:numRef>
          </c:val>
          <c:smooth val="0"/>
          <c:extLst>
            <c:ext xmlns:c16="http://schemas.microsoft.com/office/drawing/2014/chart" uri="{C3380CC4-5D6E-409C-BE32-E72D297353CC}">
              <c16:uniqueId val="{00000001-D92D-4B6C-BCE7-2B9C1D025514}"/>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【89.58】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【658.43】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【525.34】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【91.37】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【39.98】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【542.57】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【33.89】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N1"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2" t="s">
        <v>0</v>
      </c>
      <c r="C2" s="72"/>
      <c r="D2" s="72"/>
      <c r="E2" s="72"/>
      <c r="F2" s="72"/>
      <c r="G2" s="72"/>
      <c r="H2" s="72"/>
      <c r="I2" s="72"/>
      <c r="J2" s="72"/>
      <c r="K2" s="72"/>
      <c r="L2" s="72"/>
      <c r="M2" s="72"/>
      <c r="N2" s="72"/>
      <c r="O2" s="72"/>
      <c r="P2" s="72"/>
      <c r="Q2" s="72"/>
      <c r="R2" s="72"/>
      <c r="S2" s="72"/>
      <c r="T2" s="72"/>
      <c r="U2" s="72"/>
      <c r="V2" s="72"/>
      <c r="W2" s="72"/>
      <c r="X2" s="72"/>
      <c r="Y2" s="72"/>
      <c r="Z2" s="72"/>
      <c r="AA2" s="72"/>
      <c r="AB2" s="72"/>
      <c r="AC2" s="72"/>
      <c r="AD2" s="72"/>
      <c r="AE2" s="72"/>
      <c r="AF2" s="72"/>
      <c r="AG2" s="72"/>
      <c r="AH2" s="72"/>
      <c r="AI2" s="72"/>
      <c r="AJ2" s="72"/>
      <c r="AK2" s="72"/>
      <c r="AL2" s="72"/>
      <c r="AM2" s="72"/>
      <c r="AN2" s="72"/>
      <c r="AO2" s="72"/>
      <c r="AP2" s="72"/>
      <c r="AQ2" s="72"/>
      <c r="AR2" s="72"/>
      <c r="AS2" s="72"/>
      <c r="AT2" s="72"/>
      <c r="AU2" s="72"/>
      <c r="AV2" s="72"/>
      <c r="AW2" s="72"/>
      <c r="AX2" s="72"/>
      <c r="AY2" s="72"/>
      <c r="AZ2" s="72"/>
      <c r="BA2" s="72"/>
      <c r="BB2" s="72"/>
      <c r="BC2" s="72"/>
      <c r="BD2" s="72"/>
      <c r="BE2" s="72"/>
      <c r="BF2" s="72"/>
      <c r="BG2" s="72"/>
      <c r="BH2" s="72"/>
      <c r="BI2" s="72"/>
      <c r="BJ2" s="72"/>
      <c r="BK2" s="72"/>
      <c r="BL2" s="72"/>
      <c r="BM2" s="72"/>
      <c r="BN2" s="72"/>
      <c r="BO2" s="72"/>
      <c r="BP2" s="72"/>
      <c r="BQ2" s="72"/>
      <c r="BR2" s="72"/>
      <c r="BS2" s="72"/>
      <c r="BT2" s="72"/>
      <c r="BU2" s="72"/>
      <c r="BV2" s="72"/>
      <c r="BW2" s="72"/>
      <c r="BX2" s="72"/>
      <c r="BY2" s="72"/>
      <c r="BZ2" s="72"/>
    </row>
    <row r="3" spans="1:78" ht="9.75" customHeight="1" x14ac:dyDescent="0.15">
      <c r="A3" s="2"/>
      <c r="B3" s="72"/>
      <c r="C3" s="72"/>
      <c r="D3" s="72"/>
      <c r="E3" s="72"/>
      <c r="F3" s="72"/>
      <c r="G3" s="72"/>
      <c r="H3" s="72"/>
      <c r="I3" s="72"/>
      <c r="J3" s="72"/>
      <c r="K3" s="72"/>
      <c r="L3" s="72"/>
      <c r="M3" s="72"/>
      <c r="N3" s="72"/>
      <c r="O3" s="72"/>
      <c r="P3" s="72"/>
      <c r="Q3" s="72"/>
      <c r="R3" s="72"/>
      <c r="S3" s="72"/>
      <c r="T3" s="72"/>
      <c r="U3" s="72"/>
      <c r="V3" s="72"/>
      <c r="W3" s="72"/>
      <c r="X3" s="72"/>
      <c r="Y3" s="72"/>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row>
    <row r="4" spans="1:78" ht="9.75" customHeight="1" x14ac:dyDescent="0.15">
      <c r="A4" s="2"/>
      <c r="B4" s="72"/>
      <c r="C4" s="72"/>
      <c r="D4" s="72"/>
      <c r="E4" s="72"/>
      <c r="F4" s="72"/>
      <c r="G4" s="72"/>
      <c r="H4" s="72"/>
      <c r="I4" s="72"/>
      <c r="J4" s="72"/>
      <c r="K4" s="72"/>
      <c r="L4" s="72"/>
      <c r="M4" s="72"/>
      <c r="N4" s="72"/>
      <c r="O4" s="72"/>
      <c r="P4" s="72"/>
      <c r="Q4" s="72"/>
      <c r="R4" s="72"/>
      <c r="S4" s="72"/>
      <c r="T4" s="72"/>
      <c r="U4" s="72"/>
      <c r="V4" s="72"/>
      <c r="W4" s="72"/>
      <c r="X4" s="72"/>
      <c r="Y4" s="72"/>
      <c r="Z4" s="72"/>
      <c r="AA4" s="72"/>
      <c r="AB4" s="72"/>
      <c r="AC4" s="72"/>
      <c r="AD4" s="72"/>
      <c r="AE4" s="72"/>
      <c r="AF4" s="72"/>
      <c r="AG4" s="72"/>
      <c r="AH4" s="72"/>
      <c r="AI4" s="72"/>
      <c r="AJ4" s="72"/>
      <c r="AK4" s="72"/>
      <c r="AL4" s="72"/>
      <c r="AM4" s="72"/>
      <c r="AN4" s="72"/>
      <c r="AO4" s="72"/>
      <c r="AP4" s="72"/>
      <c r="AQ4" s="72"/>
      <c r="AR4" s="72"/>
      <c r="AS4" s="72"/>
      <c r="AT4" s="72"/>
      <c r="AU4" s="72"/>
      <c r="AV4" s="72"/>
      <c r="AW4" s="72"/>
      <c r="AX4" s="72"/>
      <c r="AY4" s="72"/>
      <c r="AZ4" s="72"/>
      <c r="BA4" s="72"/>
      <c r="BB4" s="72"/>
      <c r="BC4" s="72"/>
      <c r="BD4" s="72"/>
      <c r="BE4" s="72"/>
      <c r="BF4" s="72"/>
      <c r="BG4" s="72"/>
      <c r="BH4" s="72"/>
      <c r="BI4" s="72"/>
      <c r="BJ4" s="72"/>
      <c r="BK4" s="72"/>
      <c r="BL4" s="72"/>
      <c r="BM4" s="72"/>
      <c r="BN4" s="72"/>
      <c r="BO4" s="72"/>
      <c r="BP4" s="72"/>
      <c r="BQ4" s="72"/>
      <c r="BR4" s="72"/>
      <c r="BS4" s="72"/>
      <c r="BT4" s="72"/>
      <c r="BU4" s="72"/>
      <c r="BV4" s="72"/>
      <c r="BW4" s="72"/>
      <c r="BX4" s="72"/>
      <c r="BY4" s="72"/>
      <c r="BZ4" s="72"/>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3" t="str">
        <f>データ!H6</f>
        <v>山口県　萩市</v>
      </c>
      <c r="C6" s="73"/>
      <c r="D6" s="73"/>
      <c r="E6" s="73"/>
      <c r="F6" s="73"/>
      <c r="G6" s="73"/>
      <c r="H6" s="73"/>
      <c r="I6" s="73"/>
      <c r="J6" s="73"/>
      <c r="K6" s="73"/>
      <c r="L6" s="73"/>
      <c r="M6" s="73"/>
      <c r="N6" s="73"/>
      <c r="O6" s="73"/>
      <c r="P6" s="73"/>
      <c r="Q6" s="73"/>
      <c r="R6" s="73"/>
      <c r="S6" s="73"/>
      <c r="T6" s="73"/>
      <c r="U6" s="73"/>
      <c r="V6" s="73"/>
      <c r="W6" s="73"/>
      <c r="X6" s="73"/>
      <c r="Y6" s="73"/>
      <c r="Z6" s="73"/>
      <c r="AA6" s="73"/>
      <c r="AB6" s="73"/>
      <c r="AC6" s="7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2" t="s">
        <v>1</v>
      </c>
      <c r="C7" s="52"/>
      <c r="D7" s="52"/>
      <c r="E7" s="52"/>
      <c r="F7" s="52"/>
      <c r="G7" s="52"/>
      <c r="H7" s="52"/>
      <c r="I7" s="52" t="s">
        <v>2</v>
      </c>
      <c r="J7" s="52"/>
      <c r="K7" s="52"/>
      <c r="L7" s="52"/>
      <c r="M7" s="52"/>
      <c r="N7" s="52"/>
      <c r="O7" s="52"/>
      <c r="P7" s="52" t="s">
        <v>3</v>
      </c>
      <c r="Q7" s="52"/>
      <c r="R7" s="52"/>
      <c r="S7" s="52"/>
      <c r="T7" s="52"/>
      <c r="U7" s="52"/>
      <c r="V7" s="52"/>
      <c r="W7" s="52" t="s">
        <v>4</v>
      </c>
      <c r="X7" s="52"/>
      <c r="Y7" s="52"/>
      <c r="Z7" s="52"/>
      <c r="AA7" s="52"/>
      <c r="AB7" s="52"/>
      <c r="AC7" s="52"/>
      <c r="AD7" s="52" t="s">
        <v>5</v>
      </c>
      <c r="AE7" s="52"/>
      <c r="AF7" s="52"/>
      <c r="AG7" s="52"/>
      <c r="AH7" s="52"/>
      <c r="AI7" s="52"/>
      <c r="AJ7" s="52"/>
      <c r="AK7" s="3"/>
      <c r="AL7" s="52" t="s">
        <v>6</v>
      </c>
      <c r="AM7" s="52"/>
      <c r="AN7" s="52"/>
      <c r="AO7" s="52"/>
      <c r="AP7" s="52"/>
      <c r="AQ7" s="52"/>
      <c r="AR7" s="52"/>
      <c r="AS7" s="52"/>
      <c r="AT7" s="52" t="s">
        <v>7</v>
      </c>
      <c r="AU7" s="52"/>
      <c r="AV7" s="52"/>
      <c r="AW7" s="52"/>
      <c r="AX7" s="52"/>
      <c r="AY7" s="52"/>
      <c r="AZ7" s="52"/>
      <c r="BA7" s="52"/>
      <c r="BB7" s="52" t="s">
        <v>8</v>
      </c>
      <c r="BC7" s="52"/>
      <c r="BD7" s="52"/>
      <c r="BE7" s="52"/>
      <c r="BF7" s="52"/>
      <c r="BG7" s="52"/>
      <c r="BH7" s="52"/>
      <c r="BI7" s="52"/>
      <c r="BJ7" s="3"/>
      <c r="BK7" s="3"/>
      <c r="BL7" s="74" t="s">
        <v>9</v>
      </c>
      <c r="BM7" s="75"/>
      <c r="BN7" s="75"/>
      <c r="BO7" s="75"/>
      <c r="BP7" s="75"/>
      <c r="BQ7" s="75"/>
      <c r="BR7" s="75"/>
      <c r="BS7" s="75"/>
      <c r="BT7" s="75"/>
      <c r="BU7" s="75"/>
      <c r="BV7" s="75"/>
      <c r="BW7" s="75"/>
      <c r="BX7" s="75"/>
      <c r="BY7" s="76"/>
    </row>
    <row r="8" spans="1:78" ht="18.75" customHeight="1" x14ac:dyDescent="0.15">
      <c r="A8" s="2"/>
      <c r="B8" s="70" t="str">
        <f>データ!I6</f>
        <v>法適用</v>
      </c>
      <c r="C8" s="70"/>
      <c r="D8" s="70"/>
      <c r="E8" s="70"/>
      <c r="F8" s="70"/>
      <c r="G8" s="70"/>
      <c r="H8" s="70"/>
      <c r="I8" s="70" t="str">
        <f>データ!J6</f>
        <v>下水道事業</v>
      </c>
      <c r="J8" s="70"/>
      <c r="K8" s="70"/>
      <c r="L8" s="70"/>
      <c r="M8" s="70"/>
      <c r="N8" s="70"/>
      <c r="O8" s="70"/>
      <c r="P8" s="70" t="str">
        <f>データ!K6</f>
        <v>林業集落排水</v>
      </c>
      <c r="Q8" s="70"/>
      <c r="R8" s="70"/>
      <c r="S8" s="70"/>
      <c r="T8" s="70"/>
      <c r="U8" s="70"/>
      <c r="V8" s="70"/>
      <c r="W8" s="70" t="str">
        <f>データ!L6</f>
        <v>G2</v>
      </c>
      <c r="X8" s="70"/>
      <c r="Y8" s="70"/>
      <c r="Z8" s="70"/>
      <c r="AA8" s="70"/>
      <c r="AB8" s="70"/>
      <c r="AC8" s="70"/>
      <c r="AD8" s="71" t="str">
        <f>データ!$M$6</f>
        <v>非設置</v>
      </c>
      <c r="AE8" s="71"/>
      <c r="AF8" s="71"/>
      <c r="AG8" s="71"/>
      <c r="AH8" s="71"/>
      <c r="AI8" s="71"/>
      <c r="AJ8" s="71"/>
      <c r="AK8" s="3"/>
      <c r="AL8" s="51">
        <f>データ!S6</f>
        <v>42709</v>
      </c>
      <c r="AM8" s="51"/>
      <c r="AN8" s="51"/>
      <c r="AO8" s="51"/>
      <c r="AP8" s="51"/>
      <c r="AQ8" s="51"/>
      <c r="AR8" s="51"/>
      <c r="AS8" s="51"/>
      <c r="AT8" s="50">
        <f>データ!T6</f>
        <v>698.31</v>
      </c>
      <c r="AU8" s="50"/>
      <c r="AV8" s="50"/>
      <c r="AW8" s="50"/>
      <c r="AX8" s="50"/>
      <c r="AY8" s="50"/>
      <c r="AZ8" s="50"/>
      <c r="BA8" s="50"/>
      <c r="BB8" s="50">
        <f>データ!U6</f>
        <v>61.16</v>
      </c>
      <c r="BC8" s="50"/>
      <c r="BD8" s="50"/>
      <c r="BE8" s="50"/>
      <c r="BF8" s="50"/>
      <c r="BG8" s="50"/>
      <c r="BH8" s="50"/>
      <c r="BI8" s="50"/>
      <c r="BJ8" s="3"/>
      <c r="BK8" s="3"/>
      <c r="BL8" s="66" t="s">
        <v>10</v>
      </c>
      <c r="BM8" s="67"/>
      <c r="BN8" s="68" t="s">
        <v>11</v>
      </c>
      <c r="BO8" s="68"/>
      <c r="BP8" s="68"/>
      <c r="BQ8" s="68"/>
      <c r="BR8" s="68"/>
      <c r="BS8" s="68"/>
      <c r="BT8" s="68"/>
      <c r="BU8" s="68"/>
      <c r="BV8" s="68"/>
      <c r="BW8" s="68"/>
      <c r="BX8" s="68"/>
      <c r="BY8" s="69"/>
    </row>
    <row r="9" spans="1:78" ht="18.75" customHeight="1" x14ac:dyDescent="0.15">
      <c r="A9" s="2"/>
      <c r="B9" s="52" t="s">
        <v>12</v>
      </c>
      <c r="C9" s="52"/>
      <c r="D9" s="52"/>
      <c r="E9" s="52"/>
      <c r="F9" s="52"/>
      <c r="G9" s="52"/>
      <c r="H9" s="52"/>
      <c r="I9" s="52" t="s">
        <v>13</v>
      </c>
      <c r="J9" s="52"/>
      <c r="K9" s="52"/>
      <c r="L9" s="52"/>
      <c r="M9" s="52"/>
      <c r="N9" s="52"/>
      <c r="O9" s="52"/>
      <c r="P9" s="52" t="s">
        <v>14</v>
      </c>
      <c r="Q9" s="52"/>
      <c r="R9" s="52"/>
      <c r="S9" s="52"/>
      <c r="T9" s="52"/>
      <c r="U9" s="52"/>
      <c r="V9" s="52"/>
      <c r="W9" s="52" t="s">
        <v>15</v>
      </c>
      <c r="X9" s="52"/>
      <c r="Y9" s="52"/>
      <c r="Z9" s="52"/>
      <c r="AA9" s="52"/>
      <c r="AB9" s="52"/>
      <c r="AC9" s="52"/>
      <c r="AD9" s="52" t="s">
        <v>16</v>
      </c>
      <c r="AE9" s="52"/>
      <c r="AF9" s="52"/>
      <c r="AG9" s="52"/>
      <c r="AH9" s="52"/>
      <c r="AI9" s="52"/>
      <c r="AJ9" s="52"/>
      <c r="AK9" s="3"/>
      <c r="AL9" s="52" t="s">
        <v>17</v>
      </c>
      <c r="AM9" s="52"/>
      <c r="AN9" s="52"/>
      <c r="AO9" s="52"/>
      <c r="AP9" s="52"/>
      <c r="AQ9" s="52"/>
      <c r="AR9" s="52"/>
      <c r="AS9" s="52"/>
      <c r="AT9" s="52" t="s">
        <v>18</v>
      </c>
      <c r="AU9" s="52"/>
      <c r="AV9" s="52"/>
      <c r="AW9" s="52"/>
      <c r="AX9" s="52"/>
      <c r="AY9" s="52"/>
      <c r="AZ9" s="52"/>
      <c r="BA9" s="52"/>
      <c r="BB9" s="52" t="s">
        <v>19</v>
      </c>
      <c r="BC9" s="52"/>
      <c r="BD9" s="52"/>
      <c r="BE9" s="52"/>
      <c r="BF9" s="52"/>
      <c r="BG9" s="52"/>
      <c r="BH9" s="52"/>
      <c r="BI9" s="52"/>
      <c r="BJ9" s="3"/>
      <c r="BK9" s="3"/>
      <c r="BL9" s="53" t="s">
        <v>20</v>
      </c>
      <c r="BM9" s="54"/>
      <c r="BN9" s="55" t="s">
        <v>21</v>
      </c>
      <c r="BO9" s="55"/>
      <c r="BP9" s="55"/>
      <c r="BQ9" s="55"/>
      <c r="BR9" s="55"/>
      <c r="BS9" s="55"/>
      <c r="BT9" s="55"/>
      <c r="BU9" s="55"/>
      <c r="BV9" s="55"/>
      <c r="BW9" s="55"/>
      <c r="BX9" s="55"/>
      <c r="BY9" s="56"/>
    </row>
    <row r="10" spans="1:78" ht="18.75" customHeight="1" x14ac:dyDescent="0.15">
      <c r="A10" s="2"/>
      <c r="B10" s="50" t="str">
        <f>データ!N6</f>
        <v>-</v>
      </c>
      <c r="C10" s="50"/>
      <c r="D10" s="50"/>
      <c r="E10" s="50"/>
      <c r="F10" s="50"/>
      <c r="G10" s="50"/>
      <c r="H10" s="50"/>
      <c r="I10" s="50">
        <f>データ!O6</f>
        <v>91.04</v>
      </c>
      <c r="J10" s="50"/>
      <c r="K10" s="50"/>
      <c r="L10" s="50"/>
      <c r="M10" s="50"/>
      <c r="N10" s="50"/>
      <c r="O10" s="50"/>
      <c r="P10" s="50">
        <f>データ!P6</f>
        <v>0.08</v>
      </c>
      <c r="Q10" s="50"/>
      <c r="R10" s="50"/>
      <c r="S10" s="50"/>
      <c r="T10" s="50"/>
      <c r="U10" s="50"/>
      <c r="V10" s="50"/>
      <c r="W10" s="50">
        <f>データ!Q6</f>
        <v>108.05</v>
      </c>
      <c r="X10" s="50"/>
      <c r="Y10" s="50"/>
      <c r="Z10" s="50"/>
      <c r="AA10" s="50"/>
      <c r="AB10" s="50"/>
      <c r="AC10" s="50"/>
      <c r="AD10" s="51">
        <f>データ!R6</f>
        <v>2970</v>
      </c>
      <c r="AE10" s="51"/>
      <c r="AF10" s="51"/>
      <c r="AG10" s="51"/>
      <c r="AH10" s="51"/>
      <c r="AI10" s="51"/>
      <c r="AJ10" s="51"/>
      <c r="AK10" s="2"/>
      <c r="AL10" s="51">
        <f>データ!V6</f>
        <v>33</v>
      </c>
      <c r="AM10" s="51"/>
      <c r="AN10" s="51"/>
      <c r="AO10" s="51"/>
      <c r="AP10" s="51"/>
      <c r="AQ10" s="51"/>
      <c r="AR10" s="51"/>
      <c r="AS10" s="51"/>
      <c r="AT10" s="50">
        <f>データ!W6</f>
        <v>0.04</v>
      </c>
      <c r="AU10" s="50"/>
      <c r="AV10" s="50"/>
      <c r="AW10" s="50"/>
      <c r="AX10" s="50"/>
      <c r="AY10" s="50"/>
      <c r="AZ10" s="50"/>
      <c r="BA10" s="50"/>
      <c r="BB10" s="50">
        <f>データ!X6</f>
        <v>825</v>
      </c>
      <c r="BC10" s="50"/>
      <c r="BD10" s="50"/>
      <c r="BE10" s="50"/>
      <c r="BF10" s="50"/>
      <c r="BG10" s="50"/>
      <c r="BH10" s="50"/>
      <c r="BI10" s="50"/>
      <c r="BJ10" s="2"/>
      <c r="BK10" s="2"/>
      <c r="BL10" s="57" t="s">
        <v>22</v>
      </c>
      <c r="BM10" s="58"/>
      <c r="BN10" s="59" t="s">
        <v>23</v>
      </c>
      <c r="BO10" s="59"/>
      <c r="BP10" s="59"/>
      <c r="BQ10" s="59"/>
      <c r="BR10" s="59"/>
      <c r="BS10" s="59"/>
      <c r="BT10" s="59"/>
      <c r="BU10" s="59"/>
      <c r="BV10" s="59"/>
      <c r="BW10" s="59"/>
      <c r="BX10" s="59"/>
      <c r="BY10" s="60"/>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1" t="s">
        <v>24</v>
      </c>
      <c r="BM11" s="61"/>
      <c r="BN11" s="61"/>
      <c r="BO11" s="61"/>
      <c r="BP11" s="61"/>
      <c r="BQ11" s="61"/>
      <c r="BR11" s="61"/>
      <c r="BS11" s="61"/>
      <c r="BT11" s="61"/>
      <c r="BU11" s="61"/>
      <c r="BV11" s="61"/>
      <c r="BW11" s="61"/>
      <c r="BX11" s="61"/>
      <c r="BY11" s="61"/>
      <c r="BZ11" s="6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1"/>
      <c r="BM12" s="61"/>
      <c r="BN12" s="61"/>
      <c r="BO12" s="61"/>
      <c r="BP12" s="61"/>
      <c r="BQ12" s="61"/>
      <c r="BR12" s="61"/>
      <c r="BS12" s="61"/>
      <c r="BT12" s="61"/>
      <c r="BU12" s="61"/>
      <c r="BV12" s="61"/>
      <c r="BW12" s="61"/>
      <c r="BX12" s="61"/>
      <c r="BY12" s="61"/>
      <c r="BZ12" s="6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2"/>
      <c r="BM13" s="62"/>
      <c r="BN13" s="62"/>
      <c r="BO13" s="62"/>
      <c r="BP13" s="62"/>
      <c r="BQ13" s="62"/>
      <c r="BR13" s="62"/>
      <c r="BS13" s="62"/>
      <c r="BT13" s="62"/>
      <c r="BU13" s="62"/>
      <c r="BV13" s="62"/>
      <c r="BW13" s="62"/>
      <c r="BX13" s="62"/>
      <c r="BY13" s="62"/>
      <c r="BZ13" s="62"/>
    </row>
    <row r="14" spans="1:78" ht="13.5" customHeight="1" x14ac:dyDescent="0.15">
      <c r="A14" s="2"/>
      <c r="B14" s="63" t="s">
        <v>25</v>
      </c>
      <c r="C14" s="64"/>
      <c r="D14" s="64"/>
      <c r="E14" s="64"/>
      <c r="F14" s="64"/>
      <c r="G14" s="64"/>
      <c r="H14" s="64"/>
      <c r="I14" s="64"/>
      <c r="J14" s="64"/>
      <c r="K14" s="64"/>
      <c r="L14" s="64"/>
      <c r="M14" s="64"/>
      <c r="N14" s="64"/>
      <c r="O14" s="64"/>
      <c r="P14" s="64"/>
      <c r="Q14" s="64"/>
      <c r="R14" s="64"/>
      <c r="S14" s="64"/>
      <c r="T14" s="64"/>
      <c r="U14" s="64"/>
      <c r="V14" s="64"/>
      <c r="W14" s="64"/>
      <c r="X14" s="64"/>
      <c r="Y14" s="64"/>
      <c r="Z14" s="64"/>
      <c r="AA14" s="64"/>
      <c r="AB14" s="64"/>
      <c r="AC14" s="64"/>
      <c r="AD14" s="64"/>
      <c r="AE14" s="64"/>
      <c r="AF14" s="64"/>
      <c r="AG14" s="64"/>
      <c r="AH14" s="64"/>
      <c r="AI14" s="64"/>
      <c r="AJ14" s="64"/>
      <c r="AK14" s="64"/>
      <c r="AL14" s="64"/>
      <c r="AM14" s="64"/>
      <c r="AN14" s="64"/>
      <c r="AO14" s="64"/>
      <c r="AP14" s="64"/>
      <c r="AQ14" s="64"/>
      <c r="AR14" s="64"/>
      <c r="AS14" s="64"/>
      <c r="AT14" s="64"/>
      <c r="AU14" s="64"/>
      <c r="AV14" s="64"/>
      <c r="AW14" s="64"/>
      <c r="AX14" s="64"/>
      <c r="AY14" s="64"/>
      <c r="AZ14" s="64"/>
      <c r="BA14" s="64"/>
      <c r="BB14" s="64"/>
      <c r="BC14" s="64"/>
      <c r="BD14" s="64"/>
      <c r="BE14" s="64"/>
      <c r="BF14" s="64"/>
      <c r="BG14" s="64"/>
      <c r="BH14" s="64"/>
      <c r="BI14" s="64"/>
      <c r="BJ14" s="65"/>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114</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112</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43" t="s">
        <v>113</v>
      </c>
      <c r="BM66" s="44"/>
      <c r="BN66" s="44"/>
      <c r="BO66" s="44"/>
      <c r="BP66" s="44"/>
      <c r="BQ66" s="44"/>
      <c r="BR66" s="44"/>
      <c r="BS66" s="44"/>
      <c r="BT66" s="44"/>
      <c r="BU66" s="44"/>
      <c r="BV66" s="44"/>
      <c r="BW66" s="44"/>
      <c r="BX66" s="44"/>
      <c r="BY66" s="44"/>
      <c r="BZ66" s="45"/>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43"/>
      <c r="BM67" s="44"/>
      <c r="BN67" s="44"/>
      <c r="BO67" s="44"/>
      <c r="BP67" s="44"/>
      <c r="BQ67" s="44"/>
      <c r="BR67" s="44"/>
      <c r="BS67" s="44"/>
      <c r="BT67" s="44"/>
      <c r="BU67" s="44"/>
      <c r="BV67" s="44"/>
      <c r="BW67" s="44"/>
      <c r="BX67" s="44"/>
      <c r="BY67" s="44"/>
      <c r="BZ67" s="45"/>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43"/>
      <c r="BM68" s="44"/>
      <c r="BN68" s="44"/>
      <c r="BO68" s="44"/>
      <c r="BP68" s="44"/>
      <c r="BQ68" s="44"/>
      <c r="BR68" s="44"/>
      <c r="BS68" s="44"/>
      <c r="BT68" s="44"/>
      <c r="BU68" s="44"/>
      <c r="BV68" s="44"/>
      <c r="BW68" s="44"/>
      <c r="BX68" s="44"/>
      <c r="BY68" s="44"/>
      <c r="BZ68" s="45"/>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43"/>
      <c r="BM69" s="44"/>
      <c r="BN69" s="44"/>
      <c r="BO69" s="44"/>
      <c r="BP69" s="44"/>
      <c r="BQ69" s="44"/>
      <c r="BR69" s="44"/>
      <c r="BS69" s="44"/>
      <c r="BT69" s="44"/>
      <c r="BU69" s="44"/>
      <c r="BV69" s="44"/>
      <c r="BW69" s="44"/>
      <c r="BX69" s="44"/>
      <c r="BY69" s="44"/>
      <c r="BZ69" s="45"/>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43"/>
      <c r="BM70" s="44"/>
      <c r="BN70" s="44"/>
      <c r="BO70" s="44"/>
      <c r="BP70" s="44"/>
      <c r="BQ70" s="44"/>
      <c r="BR70" s="44"/>
      <c r="BS70" s="44"/>
      <c r="BT70" s="44"/>
      <c r="BU70" s="44"/>
      <c r="BV70" s="44"/>
      <c r="BW70" s="44"/>
      <c r="BX70" s="44"/>
      <c r="BY70" s="44"/>
      <c r="BZ70" s="45"/>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43"/>
      <c r="BM71" s="44"/>
      <c r="BN71" s="44"/>
      <c r="BO71" s="44"/>
      <c r="BP71" s="44"/>
      <c r="BQ71" s="44"/>
      <c r="BR71" s="44"/>
      <c r="BS71" s="44"/>
      <c r="BT71" s="44"/>
      <c r="BU71" s="44"/>
      <c r="BV71" s="44"/>
      <c r="BW71" s="44"/>
      <c r="BX71" s="44"/>
      <c r="BY71" s="44"/>
      <c r="BZ71" s="45"/>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43"/>
      <c r="BM72" s="44"/>
      <c r="BN72" s="44"/>
      <c r="BO72" s="44"/>
      <c r="BP72" s="44"/>
      <c r="BQ72" s="44"/>
      <c r="BR72" s="44"/>
      <c r="BS72" s="44"/>
      <c r="BT72" s="44"/>
      <c r="BU72" s="44"/>
      <c r="BV72" s="44"/>
      <c r="BW72" s="44"/>
      <c r="BX72" s="44"/>
      <c r="BY72" s="44"/>
      <c r="BZ72" s="45"/>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43"/>
      <c r="BM73" s="44"/>
      <c r="BN73" s="44"/>
      <c r="BO73" s="44"/>
      <c r="BP73" s="44"/>
      <c r="BQ73" s="44"/>
      <c r="BR73" s="44"/>
      <c r="BS73" s="44"/>
      <c r="BT73" s="44"/>
      <c r="BU73" s="44"/>
      <c r="BV73" s="44"/>
      <c r="BW73" s="44"/>
      <c r="BX73" s="44"/>
      <c r="BY73" s="44"/>
      <c r="BZ73" s="45"/>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43"/>
      <c r="BM74" s="44"/>
      <c r="BN74" s="44"/>
      <c r="BO74" s="44"/>
      <c r="BP74" s="44"/>
      <c r="BQ74" s="44"/>
      <c r="BR74" s="44"/>
      <c r="BS74" s="44"/>
      <c r="BT74" s="44"/>
      <c r="BU74" s="44"/>
      <c r="BV74" s="44"/>
      <c r="BW74" s="44"/>
      <c r="BX74" s="44"/>
      <c r="BY74" s="44"/>
      <c r="BZ74" s="45"/>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43"/>
      <c r="BM75" s="44"/>
      <c r="BN75" s="44"/>
      <c r="BO75" s="44"/>
      <c r="BP75" s="44"/>
      <c r="BQ75" s="44"/>
      <c r="BR75" s="44"/>
      <c r="BS75" s="44"/>
      <c r="BT75" s="44"/>
      <c r="BU75" s="44"/>
      <c r="BV75" s="44"/>
      <c r="BW75" s="44"/>
      <c r="BX75" s="44"/>
      <c r="BY75" s="44"/>
      <c r="BZ75" s="45"/>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43"/>
      <c r="BM76" s="44"/>
      <c r="BN76" s="44"/>
      <c r="BO76" s="44"/>
      <c r="BP76" s="44"/>
      <c r="BQ76" s="44"/>
      <c r="BR76" s="44"/>
      <c r="BS76" s="44"/>
      <c r="BT76" s="44"/>
      <c r="BU76" s="44"/>
      <c r="BV76" s="44"/>
      <c r="BW76" s="44"/>
      <c r="BX76" s="44"/>
      <c r="BY76" s="44"/>
      <c r="BZ76" s="45"/>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43"/>
      <c r="BM77" s="44"/>
      <c r="BN77" s="44"/>
      <c r="BO77" s="44"/>
      <c r="BP77" s="44"/>
      <c r="BQ77" s="44"/>
      <c r="BR77" s="44"/>
      <c r="BS77" s="44"/>
      <c r="BT77" s="44"/>
      <c r="BU77" s="44"/>
      <c r="BV77" s="44"/>
      <c r="BW77" s="44"/>
      <c r="BX77" s="44"/>
      <c r="BY77" s="44"/>
      <c r="BZ77" s="45"/>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43"/>
      <c r="BM78" s="44"/>
      <c r="BN78" s="44"/>
      <c r="BO78" s="44"/>
      <c r="BP78" s="44"/>
      <c r="BQ78" s="44"/>
      <c r="BR78" s="44"/>
      <c r="BS78" s="44"/>
      <c r="BT78" s="44"/>
      <c r="BU78" s="44"/>
      <c r="BV78" s="44"/>
      <c r="BW78" s="44"/>
      <c r="BX78" s="44"/>
      <c r="BY78" s="44"/>
      <c r="BZ78" s="45"/>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43"/>
      <c r="BM79" s="44"/>
      <c r="BN79" s="44"/>
      <c r="BO79" s="44"/>
      <c r="BP79" s="44"/>
      <c r="BQ79" s="44"/>
      <c r="BR79" s="44"/>
      <c r="BS79" s="44"/>
      <c r="BT79" s="44"/>
      <c r="BU79" s="44"/>
      <c r="BV79" s="44"/>
      <c r="BW79" s="44"/>
      <c r="BX79" s="44"/>
      <c r="BY79" s="44"/>
      <c r="BZ79" s="45"/>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43"/>
      <c r="BM80" s="44"/>
      <c r="BN80" s="44"/>
      <c r="BO80" s="44"/>
      <c r="BP80" s="44"/>
      <c r="BQ80" s="44"/>
      <c r="BR80" s="44"/>
      <c r="BS80" s="44"/>
      <c r="BT80" s="44"/>
      <c r="BU80" s="44"/>
      <c r="BV80" s="44"/>
      <c r="BW80" s="44"/>
      <c r="BX80" s="44"/>
      <c r="BY80" s="44"/>
      <c r="BZ80" s="45"/>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43"/>
      <c r="BM81" s="44"/>
      <c r="BN81" s="44"/>
      <c r="BO81" s="44"/>
      <c r="BP81" s="44"/>
      <c r="BQ81" s="44"/>
      <c r="BR81" s="44"/>
      <c r="BS81" s="44"/>
      <c r="BT81" s="44"/>
      <c r="BU81" s="44"/>
      <c r="BV81" s="44"/>
      <c r="BW81" s="44"/>
      <c r="BX81" s="44"/>
      <c r="BY81" s="44"/>
      <c r="BZ81" s="45"/>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46"/>
      <c r="BM82" s="47"/>
      <c r="BN82" s="47"/>
      <c r="BO82" s="47"/>
      <c r="BP82" s="47"/>
      <c r="BQ82" s="47"/>
      <c r="BR82" s="47"/>
      <c r="BS82" s="47"/>
      <c r="BT82" s="47"/>
      <c r="BU82" s="47"/>
      <c r="BV82" s="47"/>
      <c r="BW82" s="47"/>
      <c r="BX82" s="47"/>
      <c r="BY82" s="47"/>
      <c r="BZ82" s="48"/>
    </row>
    <row r="83" spans="1:78" x14ac:dyDescent="0.15">
      <c r="C83" s="49" t="s">
        <v>30</v>
      </c>
      <c r="D83" s="49"/>
      <c r="E83" s="49"/>
      <c r="F83" s="49"/>
      <c r="G83" s="49"/>
      <c r="H83" s="49"/>
      <c r="I83" s="49"/>
      <c r="J83" s="49"/>
      <c r="K83" s="49"/>
      <c r="L83" s="49"/>
      <c r="M83" s="49"/>
      <c r="N83" s="49"/>
      <c r="O83" s="49"/>
      <c r="P83" s="49"/>
      <c r="Q83" s="49"/>
      <c r="R83" s="49"/>
      <c r="S83" s="49"/>
      <c r="T83" s="49"/>
      <c r="U83" s="49"/>
      <c r="V83" s="49"/>
      <c r="W83" s="49"/>
      <c r="X83" s="49"/>
      <c r="Y83" s="49"/>
      <c r="Z83" s="49"/>
      <c r="AA83" s="49"/>
      <c r="AB83" s="49"/>
      <c r="AC83" s="49"/>
      <c r="AD83" s="49"/>
      <c r="AE83" s="49"/>
      <c r="AF83" s="49"/>
      <c r="AG83" s="49"/>
      <c r="AH83" s="49"/>
      <c r="AI83" s="49"/>
      <c r="AJ83" s="49"/>
      <c r="AK83" s="49"/>
      <c r="AL83" s="49"/>
      <c r="AM83" s="49"/>
      <c r="AN83" s="49"/>
      <c r="AO83" s="49"/>
      <c r="AP83" s="49"/>
      <c r="AQ83" s="49"/>
      <c r="AR83" s="49"/>
      <c r="AS83" s="49"/>
      <c r="AT83" s="49"/>
      <c r="AU83" s="49"/>
      <c r="AV83" s="49"/>
      <c r="AW83" s="49"/>
      <c r="AX83" s="49"/>
      <c r="AY83" s="49"/>
      <c r="AZ83" s="49"/>
      <c r="BA83" s="49"/>
      <c r="BB83" s="49"/>
      <c r="BC83" s="49"/>
      <c r="BD83" s="49"/>
      <c r="BE83" s="49"/>
      <c r="BF83" s="49"/>
      <c r="BG83" s="49"/>
      <c r="BH83" s="49"/>
      <c r="BI83" s="49"/>
      <c r="BJ83" s="49"/>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【89.58】</v>
      </c>
      <c r="F85" s="12" t="str">
        <f>データ!AT6</f>
        <v>【658.43】</v>
      </c>
      <c r="G85" s="12" t="str">
        <f>データ!BE6</f>
        <v>【△8.10】</v>
      </c>
      <c r="H85" s="12" t="str">
        <f>データ!BP6</f>
        <v>【525.34】</v>
      </c>
      <c r="I85" s="12" t="str">
        <f>データ!CA6</f>
        <v>【33.89】</v>
      </c>
      <c r="J85" s="12" t="str">
        <f>データ!CL6</f>
        <v>【542.57】</v>
      </c>
      <c r="K85" s="12" t="str">
        <f>データ!CW6</f>
        <v>【39.98】</v>
      </c>
      <c r="L85" s="12" t="str">
        <f>データ!DH6</f>
        <v>【91.37】</v>
      </c>
      <c r="M85" s="12" t="str">
        <f>データ!DS6</f>
        <v>【43.41】</v>
      </c>
      <c r="N85" s="12" t="str">
        <f>データ!ED6</f>
        <v>【0.00】</v>
      </c>
      <c r="O85" s="12" t="str">
        <f>データ!EO6</f>
        <v>【0.00】</v>
      </c>
    </row>
  </sheetData>
  <sheetProtection algorithmName="SHA-512" hashValue="2BU7wCYlPdkgxZqFYbABPY/FMbhZ0LKvLqkG4QU22BBAwP/nX05mmS87OwFpWnd3WM9nfTtrtEUqb5m4hO44cA==" saltValue="1ZDhqxUFCh3MXr47mSjqIA=="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8" t="s">
        <v>52</v>
      </c>
      <c r="I3" s="79"/>
      <c r="J3" s="79"/>
      <c r="K3" s="79"/>
      <c r="L3" s="79"/>
      <c r="M3" s="79"/>
      <c r="N3" s="79"/>
      <c r="O3" s="79"/>
      <c r="P3" s="79"/>
      <c r="Q3" s="79"/>
      <c r="R3" s="79"/>
      <c r="S3" s="79"/>
      <c r="T3" s="79"/>
      <c r="U3" s="79"/>
      <c r="V3" s="79"/>
      <c r="W3" s="79"/>
      <c r="X3" s="80"/>
      <c r="Y3" s="84" t="s">
        <v>53</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54</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15">
      <c r="A4" s="14" t="s">
        <v>55</v>
      </c>
      <c r="B4" s="16"/>
      <c r="C4" s="16"/>
      <c r="D4" s="16"/>
      <c r="E4" s="16"/>
      <c r="F4" s="16"/>
      <c r="G4" s="16"/>
      <c r="H4" s="81"/>
      <c r="I4" s="82"/>
      <c r="J4" s="82"/>
      <c r="K4" s="82"/>
      <c r="L4" s="82"/>
      <c r="M4" s="82"/>
      <c r="N4" s="82"/>
      <c r="O4" s="82"/>
      <c r="P4" s="82"/>
      <c r="Q4" s="82"/>
      <c r="R4" s="82"/>
      <c r="S4" s="82"/>
      <c r="T4" s="82"/>
      <c r="U4" s="82"/>
      <c r="V4" s="82"/>
      <c r="W4" s="82"/>
      <c r="X4" s="83"/>
      <c r="Y4" s="77" t="s">
        <v>56</v>
      </c>
      <c r="Z4" s="77"/>
      <c r="AA4" s="77"/>
      <c r="AB4" s="77"/>
      <c r="AC4" s="77"/>
      <c r="AD4" s="77"/>
      <c r="AE4" s="77"/>
      <c r="AF4" s="77"/>
      <c r="AG4" s="77"/>
      <c r="AH4" s="77"/>
      <c r="AI4" s="77"/>
      <c r="AJ4" s="77" t="s">
        <v>57</v>
      </c>
      <c r="AK4" s="77"/>
      <c r="AL4" s="77"/>
      <c r="AM4" s="77"/>
      <c r="AN4" s="77"/>
      <c r="AO4" s="77"/>
      <c r="AP4" s="77"/>
      <c r="AQ4" s="77"/>
      <c r="AR4" s="77"/>
      <c r="AS4" s="77"/>
      <c r="AT4" s="77"/>
      <c r="AU4" s="77" t="s">
        <v>58</v>
      </c>
      <c r="AV4" s="77"/>
      <c r="AW4" s="77"/>
      <c r="AX4" s="77"/>
      <c r="AY4" s="77"/>
      <c r="AZ4" s="77"/>
      <c r="BA4" s="77"/>
      <c r="BB4" s="77"/>
      <c r="BC4" s="77"/>
      <c r="BD4" s="77"/>
      <c r="BE4" s="77"/>
      <c r="BF4" s="77" t="s">
        <v>59</v>
      </c>
      <c r="BG4" s="77"/>
      <c r="BH4" s="77"/>
      <c r="BI4" s="77"/>
      <c r="BJ4" s="77"/>
      <c r="BK4" s="77"/>
      <c r="BL4" s="77"/>
      <c r="BM4" s="77"/>
      <c r="BN4" s="77"/>
      <c r="BO4" s="77"/>
      <c r="BP4" s="77"/>
      <c r="BQ4" s="77" t="s">
        <v>60</v>
      </c>
      <c r="BR4" s="77"/>
      <c r="BS4" s="77"/>
      <c r="BT4" s="77"/>
      <c r="BU4" s="77"/>
      <c r="BV4" s="77"/>
      <c r="BW4" s="77"/>
      <c r="BX4" s="77"/>
      <c r="BY4" s="77"/>
      <c r="BZ4" s="77"/>
      <c r="CA4" s="77"/>
      <c r="CB4" s="77" t="s">
        <v>61</v>
      </c>
      <c r="CC4" s="77"/>
      <c r="CD4" s="77"/>
      <c r="CE4" s="77"/>
      <c r="CF4" s="77"/>
      <c r="CG4" s="77"/>
      <c r="CH4" s="77"/>
      <c r="CI4" s="77"/>
      <c r="CJ4" s="77"/>
      <c r="CK4" s="77"/>
      <c r="CL4" s="77"/>
      <c r="CM4" s="77" t="s">
        <v>62</v>
      </c>
      <c r="CN4" s="77"/>
      <c r="CO4" s="77"/>
      <c r="CP4" s="77"/>
      <c r="CQ4" s="77"/>
      <c r="CR4" s="77"/>
      <c r="CS4" s="77"/>
      <c r="CT4" s="77"/>
      <c r="CU4" s="77"/>
      <c r="CV4" s="77"/>
      <c r="CW4" s="77"/>
      <c r="CX4" s="77" t="s">
        <v>63</v>
      </c>
      <c r="CY4" s="77"/>
      <c r="CZ4" s="77"/>
      <c r="DA4" s="77"/>
      <c r="DB4" s="77"/>
      <c r="DC4" s="77"/>
      <c r="DD4" s="77"/>
      <c r="DE4" s="77"/>
      <c r="DF4" s="77"/>
      <c r="DG4" s="77"/>
      <c r="DH4" s="77"/>
      <c r="DI4" s="77" t="s">
        <v>64</v>
      </c>
      <c r="DJ4" s="77"/>
      <c r="DK4" s="77"/>
      <c r="DL4" s="77"/>
      <c r="DM4" s="77"/>
      <c r="DN4" s="77"/>
      <c r="DO4" s="77"/>
      <c r="DP4" s="77"/>
      <c r="DQ4" s="77"/>
      <c r="DR4" s="77"/>
      <c r="DS4" s="77"/>
      <c r="DT4" s="77" t="s">
        <v>65</v>
      </c>
      <c r="DU4" s="77"/>
      <c r="DV4" s="77"/>
      <c r="DW4" s="77"/>
      <c r="DX4" s="77"/>
      <c r="DY4" s="77"/>
      <c r="DZ4" s="77"/>
      <c r="EA4" s="77"/>
      <c r="EB4" s="77"/>
      <c r="EC4" s="77"/>
      <c r="ED4" s="77"/>
      <c r="EE4" s="77" t="s">
        <v>66</v>
      </c>
      <c r="EF4" s="77"/>
      <c r="EG4" s="77"/>
      <c r="EH4" s="77"/>
      <c r="EI4" s="77"/>
      <c r="EJ4" s="77"/>
      <c r="EK4" s="77"/>
      <c r="EL4" s="77"/>
      <c r="EM4" s="77"/>
      <c r="EN4" s="77"/>
      <c r="EO4" s="77"/>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2023</v>
      </c>
      <c r="C6" s="19">
        <f t="shared" ref="C6:X6" si="3">C7</f>
        <v>352047</v>
      </c>
      <c r="D6" s="19">
        <f t="shared" si="3"/>
        <v>46</v>
      </c>
      <c r="E6" s="19">
        <f t="shared" si="3"/>
        <v>17</v>
      </c>
      <c r="F6" s="19">
        <f t="shared" si="3"/>
        <v>7</v>
      </c>
      <c r="G6" s="19">
        <f t="shared" si="3"/>
        <v>0</v>
      </c>
      <c r="H6" s="19" t="str">
        <f t="shared" si="3"/>
        <v>山口県　萩市</v>
      </c>
      <c r="I6" s="19" t="str">
        <f t="shared" si="3"/>
        <v>法適用</v>
      </c>
      <c r="J6" s="19" t="str">
        <f t="shared" si="3"/>
        <v>下水道事業</v>
      </c>
      <c r="K6" s="19" t="str">
        <f t="shared" si="3"/>
        <v>林業集落排水</v>
      </c>
      <c r="L6" s="19" t="str">
        <f t="shared" si="3"/>
        <v>G2</v>
      </c>
      <c r="M6" s="19" t="str">
        <f t="shared" si="3"/>
        <v>非設置</v>
      </c>
      <c r="N6" s="20" t="str">
        <f t="shared" si="3"/>
        <v>-</v>
      </c>
      <c r="O6" s="20">
        <f t="shared" si="3"/>
        <v>91.04</v>
      </c>
      <c r="P6" s="20">
        <f t="shared" si="3"/>
        <v>0.08</v>
      </c>
      <c r="Q6" s="20">
        <f t="shared" si="3"/>
        <v>108.05</v>
      </c>
      <c r="R6" s="20">
        <f t="shared" si="3"/>
        <v>2970</v>
      </c>
      <c r="S6" s="20">
        <f t="shared" si="3"/>
        <v>42709</v>
      </c>
      <c r="T6" s="20">
        <f t="shared" si="3"/>
        <v>698.31</v>
      </c>
      <c r="U6" s="20">
        <f t="shared" si="3"/>
        <v>61.16</v>
      </c>
      <c r="V6" s="20">
        <f t="shared" si="3"/>
        <v>33</v>
      </c>
      <c r="W6" s="20">
        <f t="shared" si="3"/>
        <v>0.04</v>
      </c>
      <c r="X6" s="20">
        <f t="shared" si="3"/>
        <v>825</v>
      </c>
      <c r="Y6" s="21">
        <f>IF(Y7="",NA(),Y7)</f>
        <v>100</v>
      </c>
      <c r="Z6" s="21">
        <f t="shared" ref="Z6:AH6" si="4">IF(Z7="",NA(),Z7)</f>
        <v>100</v>
      </c>
      <c r="AA6" s="21">
        <f t="shared" si="4"/>
        <v>100</v>
      </c>
      <c r="AB6" s="21">
        <f t="shared" si="4"/>
        <v>100</v>
      </c>
      <c r="AC6" s="21">
        <f t="shared" si="4"/>
        <v>100</v>
      </c>
      <c r="AD6" s="21">
        <f t="shared" si="4"/>
        <v>98.94</v>
      </c>
      <c r="AE6" s="21">
        <f t="shared" si="4"/>
        <v>101.09</v>
      </c>
      <c r="AF6" s="21">
        <f t="shared" si="4"/>
        <v>94.43</v>
      </c>
      <c r="AG6" s="21">
        <f t="shared" si="4"/>
        <v>101.18</v>
      </c>
      <c r="AH6" s="21">
        <f t="shared" si="4"/>
        <v>89.58</v>
      </c>
      <c r="AI6" s="20" t="str">
        <f>IF(AI7="","",IF(AI7="-","【-】","【"&amp;SUBSTITUTE(TEXT(AI7,"#,##0.00"),"-","△")&amp;"】"))</f>
        <v>【89.58】</v>
      </c>
      <c r="AJ6" s="20">
        <f>IF(AJ7="",NA(),AJ7)</f>
        <v>0</v>
      </c>
      <c r="AK6" s="20">
        <f t="shared" ref="AK6:AS6" si="5">IF(AK7="",NA(),AK7)</f>
        <v>0</v>
      </c>
      <c r="AL6" s="20">
        <f t="shared" si="5"/>
        <v>0</v>
      </c>
      <c r="AM6" s="20">
        <f t="shared" si="5"/>
        <v>0</v>
      </c>
      <c r="AN6" s="20">
        <f t="shared" si="5"/>
        <v>0</v>
      </c>
      <c r="AO6" s="21">
        <f t="shared" si="5"/>
        <v>519.65</v>
      </c>
      <c r="AP6" s="21">
        <f t="shared" si="5"/>
        <v>534.57000000000005</v>
      </c>
      <c r="AQ6" s="21">
        <f t="shared" si="5"/>
        <v>528.12</v>
      </c>
      <c r="AR6" s="21">
        <f t="shared" si="5"/>
        <v>533.38</v>
      </c>
      <c r="AS6" s="21">
        <f t="shared" si="5"/>
        <v>658.43</v>
      </c>
      <c r="AT6" s="20" t="str">
        <f>IF(AT7="","",IF(AT7="-","【-】","【"&amp;SUBSTITUTE(TEXT(AT7,"#,##0.00"),"-","△")&amp;"】"))</f>
        <v>【658.43】</v>
      </c>
      <c r="AU6" s="21">
        <f>IF(AU7="",NA(),AU7)</f>
        <v>50</v>
      </c>
      <c r="AV6" s="21">
        <f t="shared" ref="AV6:BD6" si="6">IF(AV7="",NA(),AV7)</f>
        <v>49.45</v>
      </c>
      <c r="AW6" s="21">
        <f t="shared" si="6"/>
        <v>48.84</v>
      </c>
      <c r="AX6" s="21">
        <f t="shared" si="6"/>
        <v>48.53</v>
      </c>
      <c r="AY6" s="21">
        <f t="shared" si="6"/>
        <v>48.17</v>
      </c>
      <c r="AZ6" s="21">
        <f t="shared" si="6"/>
        <v>36.31</v>
      </c>
      <c r="BA6" s="21">
        <f t="shared" si="6"/>
        <v>36.93</v>
      </c>
      <c r="BB6" s="21">
        <f t="shared" si="6"/>
        <v>15.34</v>
      </c>
      <c r="BC6" s="21">
        <f t="shared" si="6"/>
        <v>1.22</v>
      </c>
      <c r="BD6" s="21">
        <f t="shared" si="6"/>
        <v>-8.1</v>
      </c>
      <c r="BE6" s="20" t="str">
        <f>IF(BE7="","",IF(BE7="-","【-】","【"&amp;SUBSTITUTE(TEXT(BE7,"#,##0.00"),"-","△")&amp;"】"))</f>
        <v>【△8.10】</v>
      </c>
      <c r="BF6" s="21">
        <f>IF(BF7="",NA(),BF7)</f>
        <v>1178.33</v>
      </c>
      <c r="BG6" s="21">
        <f t="shared" ref="BG6:BO6" si="7">IF(BG7="",NA(),BG7)</f>
        <v>1112.3499999999999</v>
      </c>
      <c r="BH6" s="21">
        <f t="shared" si="7"/>
        <v>1150.93</v>
      </c>
      <c r="BI6" s="21">
        <f t="shared" si="7"/>
        <v>1024.2</v>
      </c>
      <c r="BJ6" s="21">
        <f t="shared" si="7"/>
        <v>780.14</v>
      </c>
      <c r="BK6" s="21">
        <f t="shared" si="7"/>
        <v>544.96</v>
      </c>
      <c r="BL6" s="21">
        <f t="shared" si="7"/>
        <v>406.44</v>
      </c>
      <c r="BM6" s="21">
        <f t="shared" si="7"/>
        <v>254.5</v>
      </c>
      <c r="BN6" s="21">
        <f t="shared" si="7"/>
        <v>365.75</v>
      </c>
      <c r="BO6" s="21">
        <f t="shared" si="7"/>
        <v>482.31</v>
      </c>
      <c r="BP6" s="20" t="str">
        <f>IF(BP7="","",IF(BP7="-","【-】","【"&amp;SUBSTITUTE(TEXT(BP7,"#,##0.00"),"-","△")&amp;"】"))</f>
        <v>【525.34】</v>
      </c>
      <c r="BQ6" s="21">
        <f>IF(BQ7="",NA(),BQ7)</f>
        <v>38.090000000000003</v>
      </c>
      <c r="BR6" s="21">
        <f t="shared" ref="BR6:BZ6" si="8">IF(BR7="",NA(),BR7)</f>
        <v>10.16</v>
      </c>
      <c r="BS6" s="21">
        <f t="shared" si="8"/>
        <v>32.81</v>
      </c>
      <c r="BT6" s="21">
        <f t="shared" si="8"/>
        <v>32.58</v>
      </c>
      <c r="BU6" s="21">
        <f t="shared" si="8"/>
        <v>38.76</v>
      </c>
      <c r="BV6" s="21">
        <f t="shared" si="8"/>
        <v>42.51</v>
      </c>
      <c r="BW6" s="21">
        <f t="shared" si="8"/>
        <v>35.93</v>
      </c>
      <c r="BX6" s="21">
        <f t="shared" si="8"/>
        <v>36.1</v>
      </c>
      <c r="BY6" s="21">
        <f t="shared" si="8"/>
        <v>35.5</v>
      </c>
      <c r="BZ6" s="21">
        <f t="shared" si="8"/>
        <v>35.119999999999997</v>
      </c>
      <c r="CA6" s="20" t="str">
        <f>IF(CA7="","",IF(CA7="-","【-】","【"&amp;SUBSTITUTE(TEXT(CA7,"#,##0.00"),"-","△")&amp;"】"))</f>
        <v>【33.89】</v>
      </c>
      <c r="CB6" s="21">
        <f>IF(CB7="",NA(),CB7)</f>
        <v>395.31</v>
      </c>
      <c r="CC6" s="21">
        <f t="shared" ref="CC6:CK6" si="9">IF(CC7="",NA(),CC7)</f>
        <v>1486.28</v>
      </c>
      <c r="CD6" s="21">
        <f t="shared" si="9"/>
        <v>459.77</v>
      </c>
      <c r="CE6" s="21">
        <f t="shared" si="9"/>
        <v>470.64</v>
      </c>
      <c r="CF6" s="21">
        <f t="shared" si="9"/>
        <v>398.22</v>
      </c>
      <c r="CG6" s="21">
        <f t="shared" si="9"/>
        <v>447.34</v>
      </c>
      <c r="CH6" s="21">
        <f t="shared" si="9"/>
        <v>499.55</v>
      </c>
      <c r="CI6" s="21">
        <f t="shared" si="9"/>
        <v>529.77</v>
      </c>
      <c r="CJ6" s="21">
        <f t="shared" si="9"/>
        <v>523.41999999999996</v>
      </c>
      <c r="CK6" s="21">
        <f t="shared" si="9"/>
        <v>526.79</v>
      </c>
      <c r="CL6" s="20" t="str">
        <f>IF(CL7="","",IF(CL7="-","【-】","【"&amp;SUBSTITUTE(TEXT(CL7,"#,##0.00"),"-","△")&amp;"】"))</f>
        <v>【542.57】</v>
      </c>
      <c r="CM6" s="21">
        <f>IF(CM7="",NA(),CM7)</f>
        <v>29.63</v>
      </c>
      <c r="CN6" s="21">
        <f t="shared" ref="CN6:CV6" si="10">IF(CN7="",NA(),CN7)</f>
        <v>29.63</v>
      </c>
      <c r="CO6" s="21">
        <f t="shared" si="10"/>
        <v>29.63</v>
      </c>
      <c r="CP6" s="21">
        <f t="shared" si="10"/>
        <v>25.93</v>
      </c>
      <c r="CQ6" s="21">
        <f t="shared" si="10"/>
        <v>25.93</v>
      </c>
      <c r="CR6" s="21">
        <f t="shared" si="10"/>
        <v>40.28</v>
      </c>
      <c r="CS6" s="21">
        <f t="shared" si="10"/>
        <v>42.48</v>
      </c>
      <c r="CT6" s="21">
        <f t="shared" si="10"/>
        <v>39.770000000000003</v>
      </c>
      <c r="CU6" s="21">
        <f t="shared" si="10"/>
        <v>38.96</v>
      </c>
      <c r="CV6" s="21">
        <f t="shared" si="10"/>
        <v>39.659999999999997</v>
      </c>
      <c r="CW6" s="20" t="str">
        <f>IF(CW7="","",IF(CW7="-","【-】","【"&amp;SUBSTITUTE(TEXT(CW7,"#,##0.00"),"-","△")&amp;"】"))</f>
        <v>【39.98】</v>
      </c>
      <c r="CX6" s="21">
        <f>IF(CX7="",NA(),CX7)</f>
        <v>92.11</v>
      </c>
      <c r="CY6" s="21">
        <f t="shared" ref="CY6:DG6" si="11">IF(CY7="",NA(),CY7)</f>
        <v>91.89</v>
      </c>
      <c r="CZ6" s="21">
        <f t="shared" si="11"/>
        <v>91.43</v>
      </c>
      <c r="DA6" s="21">
        <f t="shared" si="11"/>
        <v>91.18</v>
      </c>
      <c r="DB6" s="21">
        <f t="shared" si="11"/>
        <v>90.91</v>
      </c>
      <c r="DC6" s="21">
        <f t="shared" si="11"/>
        <v>90.78</v>
      </c>
      <c r="DD6" s="21">
        <f t="shared" si="11"/>
        <v>90.73</v>
      </c>
      <c r="DE6" s="21">
        <f t="shared" si="11"/>
        <v>91.64</v>
      </c>
      <c r="DF6" s="21">
        <f t="shared" si="11"/>
        <v>91.6</v>
      </c>
      <c r="DG6" s="21">
        <f t="shared" si="11"/>
        <v>92.03</v>
      </c>
      <c r="DH6" s="20" t="str">
        <f>IF(DH7="","",IF(DH7="-","【-】","【"&amp;SUBSTITUTE(TEXT(DH7,"#,##0.00"),"-","△")&amp;"】"))</f>
        <v>【91.37】</v>
      </c>
      <c r="DI6" s="21">
        <f>IF(DI7="",NA(),DI7)</f>
        <v>55.81</v>
      </c>
      <c r="DJ6" s="21">
        <f t="shared" ref="DJ6:DR6" si="12">IF(DJ7="",NA(),DJ7)</f>
        <v>57.94</v>
      </c>
      <c r="DK6" s="21">
        <f t="shared" si="12"/>
        <v>60.08</v>
      </c>
      <c r="DL6" s="21">
        <f t="shared" si="12"/>
        <v>61.86</v>
      </c>
      <c r="DM6" s="21">
        <f t="shared" si="12"/>
        <v>63.59</v>
      </c>
      <c r="DN6" s="21">
        <f t="shared" si="12"/>
        <v>40.36</v>
      </c>
      <c r="DO6" s="21">
        <f t="shared" si="12"/>
        <v>34.76</v>
      </c>
      <c r="DP6" s="21">
        <f t="shared" si="12"/>
        <v>36.130000000000003</v>
      </c>
      <c r="DQ6" s="21">
        <f t="shared" si="12"/>
        <v>38.409999999999997</v>
      </c>
      <c r="DR6" s="21">
        <f t="shared" si="12"/>
        <v>43.41</v>
      </c>
      <c r="DS6" s="20" t="str">
        <f>IF(DS7="","",IF(DS7="-","【-】","【"&amp;SUBSTITUTE(TEXT(DS7,"#,##0.00"),"-","△")&amp;"】"))</f>
        <v>【43.41】</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0">
        <f t="shared" si="13"/>
        <v>0</v>
      </c>
      <c r="EC6" s="20">
        <f t="shared" si="13"/>
        <v>0</v>
      </c>
      <c r="ED6" s="20" t="str">
        <f>IF(ED7="","",IF(ED7="-","【-】","【"&amp;SUBSTITUTE(TEXT(ED7,"#,##0.00"),"-","△")&amp;"】"))</f>
        <v>【0.00】</v>
      </c>
      <c r="EE6" s="20">
        <f>IF(EE7="",NA(),EE7)</f>
        <v>0</v>
      </c>
      <c r="EF6" s="20">
        <f t="shared" ref="EF6:EN6" si="14">IF(EF7="",NA(),EF7)</f>
        <v>0</v>
      </c>
      <c r="EG6" s="20">
        <f t="shared" si="14"/>
        <v>0</v>
      </c>
      <c r="EH6" s="20">
        <f t="shared" si="14"/>
        <v>0</v>
      </c>
      <c r="EI6" s="20">
        <f t="shared" si="14"/>
        <v>0</v>
      </c>
      <c r="EJ6" s="20">
        <f t="shared" si="14"/>
        <v>0</v>
      </c>
      <c r="EK6" s="20">
        <f t="shared" si="14"/>
        <v>0</v>
      </c>
      <c r="EL6" s="20">
        <f t="shared" si="14"/>
        <v>0</v>
      </c>
      <c r="EM6" s="20">
        <f t="shared" si="14"/>
        <v>0</v>
      </c>
      <c r="EN6" s="20">
        <f t="shared" si="14"/>
        <v>0</v>
      </c>
      <c r="EO6" s="20" t="str">
        <f>IF(EO7="","",IF(EO7="-","【-】","【"&amp;SUBSTITUTE(TEXT(EO7,"#,##0.00"),"-","△")&amp;"】"))</f>
        <v>【0.00】</v>
      </c>
    </row>
    <row r="7" spans="1:148" s="22" customFormat="1" x14ac:dyDescent="0.15">
      <c r="A7" s="14"/>
      <c r="B7" s="23">
        <v>2023</v>
      </c>
      <c r="C7" s="23">
        <v>352047</v>
      </c>
      <c r="D7" s="23">
        <v>46</v>
      </c>
      <c r="E7" s="23">
        <v>17</v>
      </c>
      <c r="F7" s="23">
        <v>7</v>
      </c>
      <c r="G7" s="23">
        <v>0</v>
      </c>
      <c r="H7" s="23" t="s">
        <v>96</v>
      </c>
      <c r="I7" s="23" t="s">
        <v>97</v>
      </c>
      <c r="J7" s="23" t="s">
        <v>98</v>
      </c>
      <c r="K7" s="23" t="s">
        <v>99</v>
      </c>
      <c r="L7" s="23" t="s">
        <v>100</v>
      </c>
      <c r="M7" s="23" t="s">
        <v>101</v>
      </c>
      <c r="N7" s="24" t="s">
        <v>102</v>
      </c>
      <c r="O7" s="24">
        <v>91.04</v>
      </c>
      <c r="P7" s="24">
        <v>0.08</v>
      </c>
      <c r="Q7" s="24">
        <v>108.05</v>
      </c>
      <c r="R7" s="24">
        <v>2970</v>
      </c>
      <c r="S7" s="24">
        <v>42709</v>
      </c>
      <c r="T7" s="24">
        <v>698.31</v>
      </c>
      <c r="U7" s="24">
        <v>61.16</v>
      </c>
      <c r="V7" s="24">
        <v>33</v>
      </c>
      <c r="W7" s="24">
        <v>0.04</v>
      </c>
      <c r="X7" s="24">
        <v>825</v>
      </c>
      <c r="Y7" s="24">
        <v>100</v>
      </c>
      <c r="Z7" s="24">
        <v>100</v>
      </c>
      <c r="AA7" s="24">
        <v>100</v>
      </c>
      <c r="AB7" s="24">
        <v>100</v>
      </c>
      <c r="AC7" s="24">
        <v>100</v>
      </c>
      <c r="AD7" s="24">
        <v>98.94</v>
      </c>
      <c r="AE7" s="24">
        <v>101.09</v>
      </c>
      <c r="AF7" s="24">
        <v>94.43</v>
      </c>
      <c r="AG7" s="24">
        <v>101.18</v>
      </c>
      <c r="AH7" s="24">
        <v>89.58</v>
      </c>
      <c r="AI7" s="24">
        <v>89.58</v>
      </c>
      <c r="AJ7" s="24">
        <v>0</v>
      </c>
      <c r="AK7" s="24">
        <v>0</v>
      </c>
      <c r="AL7" s="24">
        <v>0</v>
      </c>
      <c r="AM7" s="24">
        <v>0</v>
      </c>
      <c r="AN7" s="24">
        <v>0</v>
      </c>
      <c r="AO7" s="24">
        <v>519.65</v>
      </c>
      <c r="AP7" s="24">
        <v>534.57000000000005</v>
      </c>
      <c r="AQ7" s="24">
        <v>528.12</v>
      </c>
      <c r="AR7" s="24">
        <v>533.38</v>
      </c>
      <c r="AS7" s="24">
        <v>658.43</v>
      </c>
      <c r="AT7" s="24">
        <v>658.43</v>
      </c>
      <c r="AU7" s="24">
        <v>50</v>
      </c>
      <c r="AV7" s="24">
        <v>49.45</v>
      </c>
      <c r="AW7" s="24">
        <v>48.84</v>
      </c>
      <c r="AX7" s="24">
        <v>48.53</v>
      </c>
      <c r="AY7" s="24">
        <v>48.17</v>
      </c>
      <c r="AZ7" s="24">
        <v>36.31</v>
      </c>
      <c r="BA7" s="24">
        <v>36.93</v>
      </c>
      <c r="BB7" s="24">
        <v>15.34</v>
      </c>
      <c r="BC7" s="24">
        <v>1.22</v>
      </c>
      <c r="BD7" s="24">
        <v>-8.1</v>
      </c>
      <c r="BE7" s="24">
        <v>-8.1</v>
      </c>
      <c r="BF7" s="24">
        <v>1178.33</v>
      </c>
      <c r="BG7" s="24">
        <v>1112.3499999999999</v>
      </c>
      <c r="BH7" s="24">
        <v>1150.93</v>
      </c>
      <c r="BI7" s="24">
        <v>1024.2</v>
      </c>
      <c r="BJ7" s="24">
        <v>780.14</v>
      </c>
      <c r="BK7" s="24">
        <v>544.96</v>
      </c>
      <c r="BL7" s="24">
        <v>406.44</v>
      </c>
      <c r="BM7" s="24">
        <v>254.5</v>
      </c>
      <c r="BN7" s="24">
        <v>365.75</v>
      </c>
      <c r="BO7" s="24">
        <v>482.31</v>
      </c>
      <c r="BP7" s="24">
        <v>525.34</v>
      </c>
      <c r="BQ7" s="24">
        <v>38.090000000000003</v>
      </c>
      <c r="BR7" s="24">
        <v>10.16</v>
      </c>
      <c r="BS7" s="24">
        <v>32.81</v>
      </c>
      <c r="BT7" s="24">
        <v>32.58</v>
      </c>
      <c r="BU7" s="24">
        <v>38.76</v>
      </c>
      <c r="BV7" s="24">
        <v>42.51</v>
      </c>
      <c r="BW7" s="24">
        <v>35.93</v>
      </c>
      <c r="BX7" s="24">
        <v>36.1</v>
      </c>
      <c r="BY7" s="24">
        <v>35.5</v>
      </c>
      <c r="BZ7" s="24">
        <v>35.119999999999997</v>
      </c>
      <c r="CA7" s="24">
        <v>33.89</v>
      </c>
      <c r="CB7" s="24">
        <v>395.31</v>
      </c>
      <c r="CC7" s="24">
        <v>1486.28</v>
      </c>
      <c r="CD7" s="24">
        <v>459.77</v>
      </c>
      <c r="CE7" s="24">
        <v>470.64</v>
      </c>
      <c r="CF7" s="24">
        <v>398.22</v>
      </c>
      <c r="CG7" s="24">
        <v>447.34</v>
      </c>
      <c r="CH7" s="24">
        <v>499.55</v>
      </c>
      <c r="CI7" s="24">
        <v>529.77</v>
      </c>
      <c r="CJ7" s="24">
        <v>523.41999999999996</v>
      </c>
      <c r="CK7" s="24">
        <v>526.79</v>
      </c>
      <c r="CL7" s="24">
        <v>542.57000000000005</v>
      </c>
      <c r="CM7" s="24">
        <v>29.63</v>
      </c>
      <c r="CN7" s="24">
        <v>29.63</v>
      </c>
      <c r="CO7" s="24">
        <v>29.63</v>
      </c>
      <c r="CP7" s="24">
        <v>25.93</v>
      </c>
      <c r="CQ7" s="24">
        <v>25.93</v>
      </c>
      <c r="CR7" s="24">
        <v>40.28</v>
      </c>
      <c r="CS7" s="24">
        <v>42.48</v>
      </c>
      <c r="CT7" s="24">
        <v>39.770000000000003</v>
      </c>
      <c r="CU7" s="24">
        <v>38.96</v>
      </c>
      <c r="CV7" s="24">
        <v>39.659999999999997</v>
      </c>
      <c r="CW7" s="24">
        <v>39.979999999999997</v>
      </c>
      <c r="CX7" s="24">
        <v>92.11</v>
      </c>
      <c r="CY7" s="24">
        <v>91.89</v>
      </c>
      <c r="CZ7" s="24">
        <v>91.43</v>
      </c>
      <c r="DA7" s="24">
        <v>91.18</v>
      </c>
      <c r="DB7" s="24">
        <v>90.91</v>
      </c>
      <c r="DC7" s="24">
        <v>90.78</v>
      </c>
      <c r="DD7" s="24">
        <v>90.73</v>
      </c>
      <c r="DE7" s="24">
        <v>91.64</v>
      </c>
      <c r="DF7" s="24">
        <v>91.6</v>
      </c>
      <c r="DG7" s="24">
        <v>92.03</v>
      </c>
      <c r="DH7" s="24">
        <v>91.37</v>
      </c>
      <c r="DI7" s="24">
        <v>55.81</v>
      </c>
      <c r="DJ7" s="24">
        <v>57.94</v>
      </c>
      <c r="DK7" s="24">
        <v>60.08</v>
      </c>
      <c r="DL7" s="24">
        <v>61.86</v>
      </c>
      <c r="DM7" s="24">
        <v>63.59</v>
      </c>
      <c r="DN7" s="24">
        <v>40.36</v>
      </c>
      <c r="DO7" s="24">
        <v>34.76</v>
      </c>
      <c r="DP7" s="24">
        <v>36.130000000000003</v>
      </c>
      <c r="DQ7" s="24">
        <v>38.409999999999997</v>
      </c>
      <c r="DR7" s="24">
        <v>43.41</v>
      </c>
      <c r="DS7" s="24">
        <v>43.41</v>
      </c>
      <c r="DT7" s="24">
        <v>0</v>
      </c>
      <c r="DU7" s="24">
        <v>0</v>
      </c>
      <c r="DV7" s="24">
        <v>0</v>
      </c>
      <c r="DW7" s="24">
        <v>0</v>
      </c>
      <c r="DX7" s="24">
        <v>0</v>
      </c>
      <c r="DY7" s="24">
        <v>0</v>
      </c>
      <c r="DZ7" s="24">
        <v>0</v>
      </c>
      <c r="EA7" s="24">
        <v>0</v>
      </c>
      <c r="EB7" s="24">
        <v>0</v>
      </c>
      <c r="EC7" s="24">
        <v>0</v>
      </c>
      <c r="ED7" s="24">
        <v>0</v>
      </c>
      <c r="EE7" s="24">
        <v>0</v>
      </c>
      <c r="EF7" s="24">
        <v>0</v>
      </c>
      <c r="EG7" s="24">
        <v>0</v>
      </c>
      <c r="EH7" s="24">
        <v>0</v>
      </c>
      <c r="EI7" s="24">
        <v>0</v>
      </c>
      <c r="EJ7" s="24">
        <v>0</v>
      </c>
      <c r="EK7" s="24">
        <v>0</v>
      </c>
      <c r="EL7" s="24">
        <v>0</v>
      </c>
      <c r="EM7" s="24">
        <v>0</v>
      </c>
      <c r="EN7" s="24">
        <v>0</v>
      </c>
      <c r="EO7" s="24">
        <v>0</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36892</v>
      </c>
      <c r="C10" s="27">
        <f t="shared" ref="C10:F10" si="15">DATEVALUE($B7-C11&amp;"/1/"&amp;C12)</f>
        <v>37257</v>
      </c>
      <c r="D10" s="27">
        <f t="shared" si="15"/>
        <v>37623</v>
      </c>
      <c r="E10" s="27">
        <f t="shared" si="15"/>
        <v>37989</v>
      </c>
      <c r="F10" s="27">
        <f t="shared" si="15"/>
        <v>38356</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中島　裕司</cp:lastModifiedBy>
  <cp:lastPrinted>2025-01-30T07:33:55Z</cp:lastPrinted>
  <dcterms:created xsi:type="dcterms:W3CDTF">2025-01-24T07:22:37Z</dcterms:created>
  <dcterms:modified xsi:type="dcterms:W3CDTF">2025-01-31T05:14:14Z</dcterms:modified>
  <cp:category/>
</cp:coreProperties>
</file>