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hagicity-my.sharepoint.com/personal/5245_city_hagi_lg_jp/Documents/デスクトップ/R07.01.21_ 【県市町課】公営企業に係る経営比較分析表（令和５年度決算）の分析等について/02_回答/"/>
    </mc:Choice>
  </mc:AlternateContent>
  <xr:revisionPtr revIDLastSave="20" documentId="11_CCB958E1B53BCAE0BF77423EE132FBFAA2E3D119" xr6:coauthVersionLast="47" xr6:coauthVersionMax="47" xr10:uidLastSave="{140295D9-B047-4059-8A97-17A72A412C62}"/>
  <workbookProtection workbookAlgorithmName="SHA-512" workbookHashValue="lru1/ewq1l0QsHEOqxIIr1ECkLt0IEZs07sfFvfpX+mY77H85uq9IoMwFqFosO1RD6IB+m84qmnI25+n1dDndg==" workbookSaltValue="igbVgaIeQGOZJfNC1vKuA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G85" i="4"/>
  <c r="F85" i="4"/>
  <c r="E85" i="4"/>
  <c r="AT10" i="4"/>
  <c r="AL10" i="4"/>
  <c r="I10" i="4"/>
  <c r="P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<sst xmlns="http://schemas.openxmlformats.org/spreadsheetml/2006/main" count="253" uniqueCount="116">
  <si>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</si>
  <si>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</si>
  <si>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</si>
  <si>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</si>
  <si>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</si>
  <si>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</si>
  <si>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</si>
  <si>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</si>
  <si>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</si>
  <si>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</si>
  <si>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</si>
  <si>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</si>
  <si>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</si>
  <si>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</si>
  <si>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</si>
  <si>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</si>
  <si>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</si>
  <si>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</si>
  <si>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</si>
  <si>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</si>
  <si>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</si>
  <si>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</si>
  <si>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</si>
  <si>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</si>
  <si>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</si>
  <si>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</si>
  <si>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</si>
  <si>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</si>
  <si>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</si>
  <si>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</si>
  <si>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</si>
  <si>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</si>
  <si>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</si>
  <si>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</si>
  <si>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</si>
  <si>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</si>
  <si>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</si>
  <si>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</si>
  <si>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</si>
  <si>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</si>
  <si>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</si>
  <si>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</si>
  <si>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</si>
  <si>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</si>
  <si>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</si>
  <si>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</si>
  <si>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</si>
  <si>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</si>
  <si>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</si>
  <si>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</si>
  <si>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</si>
  <si>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</si>
  <si>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</si>
  <si>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</si>
  <si>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</si>
  <si>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</si>
  <si>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</si>
  <si>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</si>
  <si>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</si>
  <si>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</si>
  <si>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</si>
  <si>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</si>
  <si>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</si>
  <si>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</si>
  <si>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</si>
  <si>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</si>
  <si>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</si>
  <si>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</si>
  <si>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</si>
  <si>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</si>
  <si>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</si>
  <si>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</si>
  <si>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</si>
  <si>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</si>
  <si>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</si>
  <si>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</si>
  <si>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</si>
  <si>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</si>
  <si>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</si>
  <si>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</si>
  <si>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</si>
  <si>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</si>
  <si>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</si>
  <si>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</si>
  <si>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</si>
  <si>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</si>
  <si>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</si>
  <si>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</si>
  <si>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</si>
  <si>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</si>
  <si>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</si>
  <si>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</si>
  <si>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</si>
  <si>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</si>
  <si>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</si>
  <si>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</si>
  <si>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</si>
  <si>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</si>
  <si>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</si>
  <si>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</si>
  <si>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</si>
  <si>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</si>
  <si>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</si>
  <si>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</si>
  <si>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</si>
  <si>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</si>
  <si>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</si>
  <si>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</si>
  <si>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</si>
  <si>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</si>
  <si>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</si>
  <si>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</si>
  <si>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</si>
  <si>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①経常収支比率は、一般会計からの繰入金で収益的収支を均衡させているため、100％となっている。
②累積欠損金は、発生していない。
③流動比率は、類似団体平均値よりも大幅に低く、100％を下回っている。1年以内に償還する建設改良費に充てられた企業債を除けば、流動資産が流動負債を上回っており、企業債償還等の原資についても一般会計からの出資金を計画的に繰り入れているため、問題はない。
④企業債残高対事業規模比率は、類似団体平均値よりも大幅に高くなっている。これは、浄化槽整備の財源として多額の企業債を発行したためであり、今後、企業債償還の原資を使用料収入等で賄うことが必要となってくる。今後、接続率の向上と合わせて投資規模に見合った使用料水準を検討し、経営改善を図っていく必要がある。
⑤経費回収率は、汚水処理原価が増加したことにより低下し、類似団体平均値を下回り、100%を下回っている。今後、汚水処理経費を削減するとともに適正な使用料水準を検討し、経費回収率の向上を図る必要がある。
⑥汚水処理原価は、類似団体平均値よりも大幅に高くなっている。これは、設置済浄化槽の1/5が離島にあること及び中山間地域に多く設置されていることにより、維持管理費が高くなることによるものである。
⑦施設利用率は、類似団体平均値よりも低くなっている。これは、浄化槽の処理能力（人槽）は、延べ床面積で決定されるため、処理区域内の平均世帯人員が2人程度と少ないことから乖離が生じているものである。
⑧水洗化率は、類似団体平均値よりも高いが、これ以上の上昇は見込めない。</t>
    <phoneticPr fontId="4"/>
  </si>
  <si>
    <t>特定地域生活排水事業は、平成16年から順次供用開始を行い、20年近くが経過している。
①有形固定資産減価償却率は、類似団体平均値よりも大幅に高くなっている。施設の老朽化が進んでいるが、ブロア等の機械器具については、事後保全として対応しており、特段老朽化対策は行っていない。</t>
    <phoneticPr fontId="4"/>
  </si>
  <si>
    <t>本市の特定地域生活排水事業の経営状況は、汚水処理に要する費用を使用料収入で賄えておらず、一般会計からの繰入金で収益的収支を均衡させている状況である。今後は、老朽化施設等の改築更新事業に多額の経費が必要となる一方で、人口減少等により使用料収入の減少が見込まれる。このことから、将来にわたって安定した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</si>
</sst>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5B-4B40-9DCE-AB53D885C95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05B-4B40-9DCE-AB53D885C95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34.68</c:v>
                </c:pt>
                <c:pt idx="1">
                  <c:v>34.68</c:v>
                </c:pt>
                <c:pt idx="2">
                  <c:v>33.33</c:v>
                </c:pt>
                <c:pt idx="3">
                  <c:v>33.33</c:v>
                </c:pt>
                <c:pt idx="4">
                  <c:v>31.45</c:v>
                </c:pt>
              </c:numCache>
            </c:numRef>
          </c:val>
          <c:extLst>
            <c:ext xmlns:c16="http://schemas.microsoft.com/office/drawing/2014/chart" uri="{C3380CC4-5D6E-409C-BE32-E72D297353CC}">
              <c16:uniqueId val="{00000000-29B2-452B-ACE2-3158E9B7E7F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29B2-452B-ACE2-3158E9B7E7F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99.62</c:v>
                </c:pt>
                <c:pt idx="1">
                  <c:v>99.61</c:v>
                </c:pt>
                <c:pt idx="2">
                  <c:v>99.6</c:v>
                </c:pt>
                <c:pt idx="3">
                  <c:v>99.58</c:v>
                </c:pt>
                <c:pt idx="4">
                  <c:v>99.57</c:v>
                </c:pt>
              </c:numCache>
            </c:numRef>
          </c:val>
          <c:extLst>
            <c:ext xmlns:c16="http://schemas.microsoft.com/office/drawing/2014/chart" uri="{C3380CC4-5D6E-409C-BE32-E72D297353CC}">
              <c16:uniqueId val="{00000000-A5FE-4677-8201-235BE33ED27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A5FE-4677-8201-235BE33ED27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B0B-496D-9A11-E061F7DAE9A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96.05</c:v>
                </c:pt>
                <c:pt idx="1">
                  <c:v>99.03</c:v>
                </c:pt>
                <c:pt idx="2">
                  <c:v>100.41</c:v>
                </c:pt>
                <c:pt idx="3">
                  <c:v>100.17</c:v>
                </c:pt>
                <c:pt idx="4">
                  <c:v>96.95</c:v>
                </c:pt>
              </c:numCache>
            </c:numRef>
          </c:val>
          <c:smooth val="0"/>
          <c:extLst>
            <c:ext xmlns:c16="http://schemas.microsoft.com/office/drawing/2014/chart" uri="{C3380CC4-5D6E-409C-BE32-E72D297353CC}">
              <c16:uniqueId val="{00000001-DB0B-496D-9A11-E061F7DAE9A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42.37</c:v>
                </c:pt>
                <c:pt idx="1">
                  <c:v>45.61</c:v>
                </c:pt>
                <c:pt idx="2">
                  <c:v>48.85</c:v>
                </c:pt>
                <c:pt idx="3">
                  <c:v>52.09</c:v>
                </c:pt>
                <c:pt idx="4">
                  <c:v>55.33</c:v>
                </c:pt>
              </c:numCache>
            </c:numRef>
          </c:val>
          <c:extLst>
            <c:ext xmlns:c16="http://schemas.microsoft.com/office/drawing/2014/chart" uri="{C3380CC4-5D6E-409C-BE32-E72D297353CC}">
              <c16:uniqueId val="{00000000-1C8A-4226-986B-6F6A78FF951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23.76</c:v>
                </c:pt>
                <c:pt idx="1">
                  <c:v>15.74</c:v>
                </c:pt>
                <c:pt idx="2">
                  <c:v>21.02</c:v>
                </c:pt>
                <c:pt idx="3">
                  <c:v>24.31</c:v>
                </c:pt>
                <c:pt idx="4">
                  <c:v>26.92</c:v>
                </c:pt>
              </c:numCache>
            </c:numRef>
          </c:val>
          <c:smooth val="0"/>
          <c:extLst>
            <c:ext xmlns:c16="http://schemas.microsoft.com/office/drawing/2014/chart" uri="{C3380CC4-5D6E-409C-BE32-E72D297353CC}">
              <c16:uniqueId val="{00000001-1C8A-4226-986B-6F6A78FF951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F1-488F-9C89-615D3861DDC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0F1-488F-9C89-615D3861DDC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F9-430D-9D19-9875445EF6B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123.82</c:v>
                </c:pt>
                <c:pt idx="1">
                  <c:v>74.239999999999995</c:v>
                </c:pt>
                <c:pt idx="2">
                  <c:v>83.92</c:v>
                </c:pt>
                <c:pt idx="3">
                  <c:v>89.31</c:v>
                </c:pt>
                <c:pt idx="4">
                  <c:v>91.33</c:v>
                </c:pt>
              </c:numCache>
            </c:numRef>
          </c:val>
          <c:smooth val="0"/>
          <c:extLst>
            <c:ext xmlns:c16="http://schemas.microsoft.com/office/drawing/2014/chart" uri="{C3380CC4-5D6E-409C-BE32-E72D297353CC}">
              <c16:uniqueId val="{00000001-2CF9-430D-9D19-9875445EF6B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45.8</c:v>
                </c:pt>
                <c:pt idx="1">
                  <c:v>39.78</c:v>
                </c:pt>
                <c:pt idx="2">
                  <c:v>43.93</c:v>
                </c:pt>
                <c:pt idx="3">
                  <c:v>62.54</c:v>
                </c:pt>
                <c:pt idx="4">
                  <c:v>73.8</c:v>
                </c:pt>
              </c:numCache>
            </c:numRef>
          </c:val>
          <c:extLst>
            <c:ext xmlns:c16="http://schemas.microsoft.com/office/drawing/2014/chart" uri="{C3380CC4-5D6E-409C-BE32-E72D297353CC}">
              <c16:uniqueId val="{00000000-43E7-4053-81BA-3CFC65DA4DB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89.72</c:v>
                </c:pt>
                <c:pt idx="1">
                  <c:v>100.47</c:v>
                </c:pt>
                <c:pt idx="2">
                  <c:v>122.71</c:v>
                </c:pt>
                <c:pt idx="3">
                  <c:v>138.19999999999999</c:v>
                </c:pt>
                <c:pt idx="4">
                  <c:v>126.97</c:v>
                </c:pt>
              </c:numCache>
            </c:numRef>
          </c:val>
          <c:smooth val="0"/>
          <c:extLst>
            <c:ext xmlns:c16="http://schemas.microsoft.com/office/drawing/2014/chart" uri="{C3380CC4-5D6E-409C-BE32-E72D297353CC}">
              <c16:uniqueId val="{00000001-43E7-4053-81BA-3CFC65DA4DB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736.11</c:v>
                </c:pt>
                <c:pt idx="1">
                  <c:v>681.26</c:v>
                </c:pt>
                <c:pt idx="2">
                  <c:v>652</c:v>
                </c:pt>
                <c:pt idx="3">
                  <c:v>601.48</c:v>
                </c:pt>
                <c:pt idx="4">
                  <c:v>584.20000000000005</c:v>
                </c:pt>
              </c:numCache>
            </c:numRef>
          </c:val>
          <c:extLst>
            <c:ext xmlns:c16="http://schemas.microsoft.com/office/drawing/2014/chart" uri="{C3380CC4-5D6E-409C-BE32-E72D297353CC}">
              <c16:uniqueId val="{00000000-F248-4BD5-9718-0FB3A6CCD35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F248-4BD5-9718-0FB3A6CCD35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30.16</c:v>
                </c:pt>
                <c:pt idx="1">
                  <c:v>32.299999999999997</c:v>
                </c:pt>
                <c:pt idx="2">
                  <c:v>32.18</c:v>
                </c:pt>
                <c:pt idx="3">
                  <c:v>31.73</c:v>
                </c:pt>
                <c:pt idx="4">
                  <c:v>28.56</c:v>
                </c:pt>
              </c:numCache>
            </c:numRef>
          </c:val>
          <c:extLst>
            <c:ext xmlns:c16="http://schemas.microsoft.com/office/drawing/2014/chart" uri="{C3380CC4-5D6E-409C-BE32-E72D297353CC}">
              <c16:uniqueId val="{00000000-FCC8-4A17-9731-71654C8B12B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FCC8-4A17-9731-71654C8B12B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519.41999999999996</c:v>
                </c:pt>
                <c:pt idx="1">
                  <c:v>486.76</c:v>
                </c:pt>
                <c:pt idx="2">
                  <c:v>493.12</c:v>
                </c:pt>
                <c:pt idx="3">
                  <c:v>502.51</c:v>
                </c:pt>
                <c:pt idx="4">
                  <c:v>567.01</c:v>
                </c:pt>
              </c:numCache>
            </c:numRef>
          </c:val>
          <c:extLst>
            <c:ext xmlns:c16="http://schemas.microsoft.com/office/drawing/2014/chart" uri="{C3380CC4-5D6E-409C-BE32-E72D297353CC}">
              <c16:uniqueId val="{00000000-91C7-4A19-B2E8-1CD8D2CEFED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91C7-4A19-B2E8-1CD8D2CEFED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O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山口県　萩市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K2</v>
      </c>
      <c r="X8" s="70"/>
      <c r="Y8" s="70"/>
      <c r="Z8" s="70"/>
      <c r="AA8" s="70"/>
      <c r="AB8" s="70"/>
      <c r="AC8" s="70"/>
      <c r="AD8" s="71" t="str">
        <f>データ!$M$6</f>
        <v>非設置</v>
      </c>
      <c r="AE8" s="71"/>
      <c r="AF8" s="71"/>
      <c r="AG8" s="71"/>
      <c r="AH8" s="71"/>
      <c r="AI8" s="71"/>
      <c r="AJ8" s="71"/>
      <c r="AK8" s="3"/>
      <c r="AL8" s="44">
        <f>データ!S6</f>
        <v>42709</v>
      </c>
      <c r="AM8" s="44"/>
      <c r="AN8" s="44"/>
      <c r="AO8" s="44"/>
      <c r="AP8" s="44"/>
      <c r="AQ8" s="44"/>
      <c r="AR8" s="44"/>
      <c r="AS8" s="44"/>
      <c r="AT8" s="45">
        <f>データ!T6</f>
        <v>698.31</v>
      </c>
      <c r="AU8" s="45"/>
      <c r="AV8" s="45"/>
      <c r="AW8" s="45"/>
      <c r="AX8" s="45"/>
      <c r="AY8" s="45"/>
      <c r="AZ8" s="45"/>
      <c r="BA8" s="45"/>
      <c r="BB8" s="45">
        <f>データ!U6</f>
        <v>61.16</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69.17</v>
      </c>
      <c r="J10" s="45"/>
      <c r="K10" s="45"/>
      <c r="L10" s="45"/>
      <c r="M10" s="45"/>
      <c r="N10" s="45"/>
      <c r="O10" s="45"/>
      <c r="P10" s="45">
        <f>データ!P6</f>
        <v>1.1000000000000001</v>
      </c>
      <c r="Q10" s="45"/>
      <c r="R10" s="45"/>
      <c r="S10" s="45"/>
      <c r="T10" s="45"/>
      <c r="U10" s="45"/>
      <c r="V10" s="45"/>
      <c r="W10" s="45">
        <f>データ!Q6</f>
        <v>100</v>
      </c>
      <c r="X10" s="45"/>
      <c r="Y10" s="45"/>
      <c r="Z10" s="45"/>
      <c r="AA10" s="45"/>
      <c r="AB10" s="45"/>
      <c r="AC10" s="45"/>
      <c r="AD10" s="44">
        <f>データ!R6</f>
        <v>2970</v>
      </c>
      <c r="AE10" s="44"/>
      <c r="AF10" s="44"/>
      <c r="AG10" s="44"/>
      <c r="AH10" s="44"/>
      <c r="AI10" s="44"/>
      <c r="AJ10" s="44"/>
      <c r="AK10" s="2"/>
      <c r="AL10" s="44">
        <f>データ!V6</f>
        <v>463</v>
      </c>
      <c r="AM10" s="44"/>
      <c r="AN10" s="44"/>
      <c r="AO10" s="44"/>
      <c r="AP10" s="44"/>
      <c r="AQ10" s="44"/>
      <c r="AR10" s="44"/>
      <c r="AS10" s="44"/>
      <c r="AT10" s="45">
        <f>データ!W6</f>
        <v>0.01</v>
      </c>
      <c r="AU10" s="45"/>
      <c r="AV10" s="45"/>
      <c r="AW10" s="45"/>
      <c r="AX10" s="45"/>
      <c r="AY10" s="45"/>
      <c r="AZ10" s="45"/>
      <c r="BA10" s="45"/>
      <c r="BB10" s="45">
        <f>データ!X6</f>
        <v>46300</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60"/>
      <c r="BM60" s="61"/>
      <c r="BN60" s="61"/>
      <c r="BO60" s="61"/>
      <c r="BP60" s="61"/>
      <c r="BQ60" s="61"/>
      <c r="BR60" s="61"/>
      <c r="BS60" s="61"/>
      <c r="BT60" s="61"/>
      <c r="BU60" s="61"/>
      <c r="BV60" s="61"/>
      <c r="BW60" s="61"/>
      <c r="BX60" s="61"/>
      <c r="BY60" s="61"/>
      <c r="BZ60" s="62"/>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115</v>
      </c>
      <c r="BM66" s="38"/>
      <c r="BN66" s="38"/>
      <c r="BO66" s="38"/>
      <c r="BP66" s="38"/>
      <c r="BQ66" s="38"/>
      <c r="BR66" s="38"/>
      <c r="BS66" s="38"/>
      <c r="BT66" s="38"/>
      <c r="BU66" s="38"/>
      <c r="BV66" s="38"/>
      <c r="BW66" s="38"/>
      <c r="BX66" s="38"/>
      <c r="BY66" s="38"/>
      <c r="BZ66" s="3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3y07+/PFMASsKPK4/zx4DcqjTpOLYKoWfZztrDKrtpzbx+U+t6vpyVTnq73ksJ+NHUXeRZhqzJ5Sj+5kgSjvKg==" saltValue="0MNPfM7bnHLVZr4kpMzcx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352047</v>
      </c>
      <c r="D6" s="19">
        <f t="shared" si="3"/>
        <v>46</v>
      </c>
      <c r="E6" s="19">
        <f t="shared" si="3"/>
        <v>18</v>
      </c>
      <c r="F6" s="19">
        <f t="shared" si="3"/>
        <v>0</v>
      </c>
      <c r="G6" s="19">
        <f t="shared" si="3"/>
        <v>0</v>
      </c>
      <c r="H6" s="19" t="str">
        <f t="shared" si="3"/>
        <v>山口県　萩市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69.17</v>
      </c>
      <c r="P6" s="20">
        <f t="shared" si="3"/>
        <v>1.1000000000000001</v>
      </c>
      <c r="Q6" s="20">
        <f t="shared" si="3"/>
        <v>100</v>
      </c>
      <c r="R6" s="20">
        <f t="shared" si="3"/>
        <v>2970</v>
      </c>
      <c r="S6" s="20">
        <f t="shared" si="3"/>
        <v>42709</v>
      </c>
      <c r="T6" s="20">
        <f t="shared" si="3"/>
        <v>698.31</v>
      </c>
      <c r="U6" s="20">
        <f t="shared" si="3"/>
        <v>61.16</v>
      </c>
      <c r="V6" s="20">
        <f t="shared" si="3"/>
        <v>463</v>
      </c>
      <c r="W6" s="20">
        <f t="shared" si="3"/>
        <v>0.01</v>
      </c>
      <c r="X6" s="20">
        <f t="shared" si="3"/>
        <v>46300</v>
      </c>
      <c r="Y6" s="21">
        <f>IF(Y7="",NA(),Y7)</f>
        <v>100</v>
      </c>
      <c r="Z6" s="21">
        <f t="shared" ref="Z6:AH6" si="4">IF(Z7="",NA(),Z7)</f>
        <v>100</v>
      </c>
      <c r="AA6" s="21">
        <f t="shared" si="4"/>
        <v>100</v>
      </c>
      <c r="AB6" s="21">
        <f t="shared" si="4"/>
        <v>100</v>
      </c>
      <c r="AC6" s="21">
        <f t="shared" si="4"/>
        <v>100</v>
      </c>
      <c r="AD6" s="21">
        <f t="shared" si="4"/>
        <v>96.05</v>
      </c>
      <c r="AE6" s="21">
        <f t="shared" si="4"/>
        <v>99.03</v>
      </c>
      <c r="AF6" s="21">
        <f t="shared" si="4"/>
        <v>100.41</v>
      </c>
      <c r="AG6" s="21">
        <f t="shared" si="4"/>
        <v>100.17</v>
      </c>
      <c r="AH6" s="21">
        <f t="shared" si="4"/>
        <v>96.95</v>
      </c>
      <c r="AI6" s="20" t="str">
        <f>IF(AI7="","",IF(AI7="-","【-】","【"&amp;SUBSTITUTE(TEXT(AI7,"#,##0.00"),"-","△")&amp;"】"))</f>
        <v>【96.62】</v>
      </c>
      <c r="AJ6" s="20">
        <f>IF(AJ7="",NA(),AJ7)</f>
        <v>0</v>
      </c>
      <c r="AK6" s="20">
        <f t="shared" ref="AK6:AS6" si="5">IF(AK7="",NA(),AK7)</f>
        <v>0</v>
      </c>
      <c r="AL6" s="20">
        <f t="shared" si="5"/>
        <v>0</v>
      </c>
      <c r="AM6" s="20">
        <f t="shared" si="5"/>
        <v>0</v>
      </c>
      <c r="AN6" s="20">
        <f t="shared" si="5"/>
        <v>0</v>
      </c>
      <c r="AO6" s="21">
        <f t="shared" si="5"/>
        <v>123.82</v>
      </c>
      <c r="AP6" s="21">
        <f t="shared" si="5"/>
        <v>74.239999999999995</v>
      </c>
      <c r="AQ6" s="21">
        <f t="shared" si="5"/>
        <v>83.92</v>
      </c>
      <c r="AR6" s="21">
        <f t="shared" si="5"/>
        <v>89.31</v>
      </c>
      <c r="AS6" s="21">
        <f t="shared" si="5"/>
        <v>91.33</v>
      </c>
      <c r="AT6" s="20" t="str">
        <f>IF(AT7="","",IF(AT7="-","【-】","【"&amp;SUBSTITUTE(TEXT(AT7,"#,##0.00"),"-","△")&amp;"】"))</f>
        <v>【111.69】</v>
      </c>
      <c r="AU6" s="21">
        <f>IF(AU7="",NA(),AU7)</f>
        <v>45.8</v>
      </c>
      <c r="AV6" s="21">
        <f t="shared" ref="AV6:BD6" si="6">IF(AV7="",NA(),AV7)</f>
        <v>39.78</v>
      </c>
      <c r="AW6" s="21">
        <f t="shared" si="6"/>
        <v>43.93</v>
      </c>
      <c r="AX6" s="21">
        <f t="shared" si="6"/>
        <v>62.54</v>
      </c>
      <c r="AY6" s="21">
        <f t="shared" si="6"/>
        <v>73.8</v>
      </c>
      <c r="AZ6" s="21">
        <f t="shared" si="6"/>
        <v>89.72</v>
      </c>
      <c r="BA6" s="21">
        <f t="shared" si="6"/>
        <v>100.47</v>
      </c>
      <c r="BB6" s="21">
        <f t="shared" si="6"/>
        <v>122.71</v>
      </c>
      <c r="BC6" s="21">
        <f t="shared" si="6"/>
        <v>138.19999999999999</v>
      </c>
      <c r="BD6" s="21">
        <f t="shared" si="6"/>
        <v>126.97</v>
      </c>
      <c r="BE6" s="20" t="str">
        <f>IF(BE7="","",IF(BE7="-","【-】","【"&amp;SUBSTITUTE(TEXT(BE7,"#,##0.00"),"-","△")&amp;"】"))</f>
        <v>【111.29】</v>
      </c>
      <c r="BF6" s="21">
        <f>IF(BF7="",NA(),BF7)</f>
        <v>736.11</v>
      </c>
      <c r="BG6" s="21">
        <f t="shared" ref="BG6:BO6" si="7">IF(BG7="",NA(),BG7)</f>
        <v>681.26</v>
      </c>
      <c r="BH6" s="21">
        <f t="shared" si="7"/>
        <v>652</v>
      </c>
      <c r="BI6" s="21">
        <f t="shared" si="7"/>
        <v>601.48</v>
      </c>
      <c r="BJ6" s="21">
        <f t="shared" si="7"/>
        <v>584.20000000000005</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30.16</v>
      </c>
      <c r="BR6" s="21">
        <f t="shared" ref="BR6:BZ6" si="8">IF(BR7="",NA(),BR7)</f>
        <v>32.299999999999997</v>
      </c>
      <c r="BS6" s="21">
        <f t="shared" si="8"/>
        <v>32.18</v>
      </c>
      <c r="BT6" s="21">
        <f t="shared" si="8"/>
        <v>31.73</v>
      </c>
      <c r="BU6" s="21">
        <f t="shared" si="8"/>
        <v>28.56</v>
      </c>
      <c r="BV6" s="21">
        <f t="shared" si="8"/>
        <v>62.5</v>
      </c>
      <c r="BW6" s="21">
        <f t="shared" si="8"/>
        <v>60.59</v>
      </c>
      <c r="BX6" s="21">
        <f t="shared" si="8"/>
        <v>60</v>
      </c>
      <c r="BY6" s="21">
        <f t="shared" si="8"/>
        <v>59.01</v>
      </c>
      <c r="BZ6" s="21">
        <f t="shared" si="8"/>
        <v>56.06</v>
      </c>
      <c r="CA6" s="20" t="str">
        <f>IF(CA7="","",IF(CA7="-","【-】","【"&amp;SUBSTITUTE(TEXT(CA7,"#,##0.00"),"-","△")&amp;"】"))</f>
        <v>【53.65】</v>
      </c>
      <c r="CB6" s="21">
        <f>IF(CB7="",NA(),CB7)</f>
        <v>519.41999999999996</v>
      </c>
      <c r="CC6" s="21">
        <f t="shared" ref="CC6:CK6" si="9">IF(CC7="",NA(),CC7)</f>
        <v>486.76</v>
      </c>
      <c r="CD6" s="21">
        <f t="shared" si="9"/>
        <v>493.12</v>
      </c>
      <c r="CE6" s="21">
        <f t="shared" si="9"/>
        <v>502.51</v>
      </c>
      <c r="CF6" s="21">
        <f t="shared" si="9"/>
        <v>567.01</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34.68</v>
      </c>
      <c r="CN6" s="21">
        <f t="shared" ref="CN6:CV6" si="10">IF(CN7="",NA(),CN7)</f>
        <v>34.68</v>
      </c>
      <c r="CO6" s="21">
        <f t="shared" si="10"/>
        <v>33.33</v>
      </c>
      <c r="CP6" s="21">
        <f t="shared" si="10"/>
        <v>33.33</v>
      </c>
      <c r="CQ6" s="21">
        <f t="shared" si="10"/>
        <v>31.45</v>
      </c>
      <c r="CR6" s="21">
        <f t="shared" si="10"/>
        <v>59.64</v>
      </c>
      <c r="CS6" s="21">
        <f t="shared" si="10"/>
        <v>58.19</v>
      </c>
      <c r="CT6" s="21">
        <f t="shared" si="10"/>
        <v>56.52</v>
      </c>
      <c r="CU6" s="21">
        <f t="shared" si="10"/>
        <v>88.45</v>
      </c>
      <c r="CV6" s="21">
        <f t="shared" si="10"/>
        <v>54.08</v>
      </c>
      <c r="CW6" s="20" t="str">
        <f>IF(CW7="","",IF(CW7="-","【-】","【"&amp;SUBSTITUTE(TEXT(CW7,"#,##0.00"),"-","△")&amp;"】"))</f>
        <v>【54.61】</v>
      </c>
      <c r="CX6" s="21">
        <f>IF(CX7="",NA(),CX7)</f>
        <v>99.62</v>
      </c>
      <c r="CY6" s="21">
        <f t="shared" ref="CY6:DG6" si="11">IF(CY7="",NA(),CY7)</f>
        <v>99.61</v>
      </c>
      <c r="CZ6" s="21">
        <f t="shared" si="11"/>
        <v>99.6</v>
      </c>
      <c r="DA6" s="21">
        <f t="shared" si="11"/>
        <v>99.58</v>
      </c>
      <c r="DB6" s="21">
        <f t="shared" si="11"/>
        <v>99.57</v>
      </c>
      <c r="DC6" s="21">
        <f t="shared" si="11"/>
        <v>90.63</v>
      </c>
      <c r="DD6" s="21">
        <f t="shared" si="11"/>
        <v>87.8</v>
      </c>
      <c r="DE6" s="21">
        <f t="shared" si="11"/>
        <v>88.43</v>
      </c>
      <c r="DF6" s="21">
        <f t="shared" si="11"/>
        <v>90.34</v>
      </c>
      <c r="DG6" s="21">
        <f t="shared" si="11"/>
        <v>90.57</v>
      </c>
      <c r="DH6" s="20" t="str">
        <f>IF(DH7="","",IF(DH7="-","【-】","【"&amp;SUBSTITUTE(TEXT(DH7,"#,##0.00"),"-","△")&amp;"】"))</f>
        <v>【85.31】</v>
      </c>
      <c r="DI6" s="21">
        <f>IF(DI7="",NA(),DI7)</f>
        <v>42.37</v>
      </c>
      <c r="DJ6" s="21">
        <f t="shared" ref="DJ6:DR6" si="12">IF(DJ7="",NA(),DJ7)</f>
        <v>45.61</v>
      </c>
      <c r="DK6" s="21">
        <f t="shared" si="12"/>
        <v>48.85</v>
      </c>
      <c r="DL6" s="21">
        <f t="shared" si="12"/>
        <v>52.09</v>
      </c>
      <c r="DM6" s="21">
        <f t="shared" si="12"/>
        <v>55.33</v>
      </c>
      <c r="DN6" s="21">
        <f t="shared" si="12"/>
        <v>23.76</v>
      </c>
      <c r="DO6" s="21">
        <f t="shared" si="12"/>
        <v>15.74</v>
      </c>
      <c r="DP6" s="21">
        <f t="shared" si="12"/>
        <v>21.02</v>
      </c>
      <c r="DQ6" s="21">
        <f t="shared" si="12"/>
        <v>24.31</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2023</v>
      </c>
      <c r="C7" s="23">
        <v>352047</v>
      </c>
      <c r="D7" s="23">
        <v>46</v>
      </c>
      <c r="E7" s="23">
        <v>18</v>
      </c>
      <c r="F7" s="23">
        <v>0</v>
      </c>
      <c r="G7" s="23">
        <v>0</v>
      </c>
      <c r="H7" s="23" t="s">
        <v>96</v>
      </c>
      <c r="I7" s="23" t="s">
        <v>97</v>
      </c>
      <c r="J7" s="23" t="s">
        <v>98</v>
      </c>
      <c r="K7" s="23" t="s">
        <v>99</v>
      </c>
      <c r="L7" s="23" t="s">
        <v>100</v>
      </c>
      <c r="M7" s="23" t="s">
        <v>101</v>
      </c>
      <c r="N7" s="24" t="s">
        <v>102</v>
      </c>
      <c r="O7" s="24">
        <v>69.17</v>
      </c>
      <c r="P7" s="24">
        <v>1.1000000000000001</v>
      </c>
      <c r="Q7" s="24">
        <v>100</v>
      </c>
      <c r="R7" s="24">
        <v>2970</v>
      </c>
      <c r="S7" s="24">
        <v>42709</v>
      </c>
      <c r="T7" s="24">
        <v>698.31</v>
      </c>
      <c r="U7" s="24">
        <v>61.16</v>
      </c>
      <c r="V7" s="24">
        <v>463</v>
      </c>
      <c r="W7" s="24">
        <v>0.01</v>
      </c>
      <c r="X7" s="24">
        <v>46300</v>
      </c>
      <c r="Y7" s="24">
        <v>100</v>
      </c>
      <c r="Z7" s="24">
        <v>100</v>
      </c>
      <c r="AA7" s="24">
        <v>100</v>
      </c>
      <c r="AB7" s="24">
        <v>100</v>
      </c>
      <c r="AC7" s="24">
        <v>100</v>
      </c>
      <c r="AD7" s="24">
        <v>96.05</v>
      </c>
      <c r="AE7" s="24">
        <v>99.03</v>
      </c>
      <c r="AF7" s="24">
        <v>100.41</v>
      </c>
      <c r="AG7" s="24">
        <v>100.17</v>
      </c>
      <c r="AH7" s="24">
        <v>96.95</v>
      </c>
      <c r="AI7" s="24">
        <v>96.62</v>
      </c>
      <c r="AJ7" s="24">
        <v>0</v>
      </c>
      <c r="AK7" s="24">
        <v>0</v>
      </c>
      <c r="AL7" s="24">
        <v>0</v>
      </c>
      <c r="AM7" s="24">
        <v>0</v>
      </c>
      <c r="AN7" s="24">
        <v>0</v>
      </c>
      <c r="AO7" s="24">
        <v>123.82</v>
      </c>
      <c r="AP7" s="24">
        <v>74.239999999999995</v>
      </c>
      <c r="AQ7" s="24">
        <v>83.92</v>
      </c>
      <c r="AR7" s="24">
        <v>89.31</v>
      </c>
      <c r="AS7" s="24">
        <v>91.33</v>
      </c>
      <c r="AT7" s="24">
        <v>111.69</v>
      </c>
      <c r="AU7" s="24">
        <v>45.8</v>
      </c>
      <c r="AV7" s="24">
        <v>39.78</v>
      </c>
      <c r="AW7" s="24">
        <v>43.93</v>
      </c>
      <c r="AX7" s="24">
        <v>62.54</v>
      </c>
      <c r="AY7" s="24">
        <v>73.8</v>
      </c>
      <c r="AZ7" s="24">
        <v>89.72</v>
      </c>
      <c r="BA7" s="24">
        <v>100.47</v>
      </c>
      <c r="BB7" s="24">
        <v>122.71</v>
      </c>
      <c r="BC7" s="24">
        <v>138.19999999999999</v>
      </c>
      <c r="BD7" s="24">
        <v>126.97</v>
      </c>
      <c r="BE7" s="24">
        <v>111.29</v>
      </c>
      <c r="BF7" s="24">
        <v>736.11</v>
      </c>
      <c r="BG7" s="24">
        <v>681.26</v>
      </c>
      <c r="BH7" s="24">
        <v>652</v>
      </c>
      <c r="BI7" s="24">
        <v>601.48</v>
      </c>
      <c r="BJ7" s="24">
        <v>584.20000000000005</v>
      </c>
      <c r="BK7" s="24">
        <v>270.57</v>
      </c>
      <c r="BL7" s="24">
        <v>294.27</v>
      </c>
      <c r="BM7" s="24">
        <v>294.08999999999997</v>
      </c>
      <c r="BN7" s="24">
        <v>294.08999999999997</v>
      </c>
      <c r="BO7" s="24">
        <v>338.47</v>
      </c>
      <c r="BP7" s="24">
        <v>349.83</v>
      </c>
      <c r="BQ7" s="24">
        <v>30.16</v>
      </c>
      <c r="BR7" s="24">
        <v>32.299999999999997</v>
      </c>
      <c r="BS7" s="24">
        <v>32.18</v>
      </c>
      <c r="BT7" s="24">
        <v>31.73</v>
      </c>
      <c r="BU7" s="24">
        <v>28.56</v>
      </c>
      <c r="BV7" s="24">
        <v>62.5</v>
      </c>
      <c r="BW7" s="24">
        <v>60.59</v>
      </c>
      <c r="BX7" s="24">
        <v>60</v>
      </c>
      <c r="BY7" s="24">
        <v>59.01</v>
      </c>
      <c r="BZ7" s="24">
        <v>56.06</v>
      </c>
      <c r="CA7" s="24">
        <v>53.65</v>
      </c>
      <c r="CB7" s="24">
        <v>519.41999999999996</v>
      </c>
      <c r="CC7" s="24">
        <v>486.76</v>
      </c>
      <c r="CD7" s="24">
        <v>493.12</v>
      </c>
      <c r="CE7" s="24">
        <v>502.51</v>
      </c>
      <c r="CF7" s="24">
        <v>567.01</v>
      </c>
      <c r="CG7" s="24">
        <v>269.33</v>
      </c>
      <c r="CH7" s="24">
        <v>280.23</v>
      </c>
      <c r="CI7" s="24">
        <v>282.70999999999998</v>
      </c>
      <c r="CJ7" s="24">
        <v>291.82</v>
      </c>
      <c r="CK7" s="24">
        <v>304.36</v>
      </c>
      <c r="CL7" s="24">
        <v>307.86</v>
      </c>
      <c r="CM7" s="24">
        <v>34.68</v>
      </c>
      <c r="CN7" s="24">
        <v>34.68</v>
      </c>
      <c r="CO7" s="24">
        <v>33.33</v>
      </c>
      <c r="CP7" s="24">
        <v>33.33</v>
      </c>
      <c r="CQ7" s="24">
        <v>31.45</v>
      </c>
      <c r="CR7" s="24">
        <v>59.64</v>
      </c>
      <c r="CS7" s="24">
        <v>58.19</v>
      </c>
      <c r="CT7" s="24">
        <v>56.52</v>
      </c>
      <c r="CU7" s="24">
        <v>88.45</v>
      </c>
      <c r="CV7" s="24">
        <v>54.08</v>
      </c>
      <c r="CW7" s="24">
        <v>54.61</v>
      </c>
      <c r="CX7" s="24">
        <v>99.62</v>
      </c>
      <c r="CY7" s="24">
        <v>99.61</v>
      </c>
      <c r="CZ7" s="24">
        <v>99.6</v>
      </c>
      <c r="DA7" s="24">
        <v>99.58</v>
      </c>
      <c r="DB7" s="24">
        <v>99.57</v>
      </c>
      <c r="DC7" s="24">
        <v>90.63</v>
      </c>
      <c r="DD7" s="24">
        <v>87.8</v>
      </c>
      <c r="DE7" s="24">
        <v>88.43</v>
      </c>
      <c r="DF7" s="24">
        <v>90.34</v>
      </c>
      <c r="DG7" s="24">
        <v>90.57</v>
      </c>
      <c r="DH7" s="24">
        <v>85.31</v>
      </c>
      <c r="DI7" s="24">
        <v>42.37</v>
      </c>
      <c r="DJ7" s="24">
        <v>45.61</v>
      </c>
      <c r="DK7" s="24">
        <v>48.85</v>
      </c>
      <c r="DL7" s="24">
        <v>52.09</v>
      </c>
      <c r="DM7" s="24">
        <v>55.33</v>
      </c>
      <c r="DN7" s="24">
        <v>23.76</v>
      </c>
      <c r="DO7" s="24">
        <v>15.74</v>
      </c>
      <c r="DP7" s="24">
        <v>21.02</v>
      </c>
      <c r="DQ7" s="24">
        <v>24.31</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中島　裕司</cp:lastModifiedBy>
  <cp:lastPrinted>2025-01-31T05:33:30Z</cp:lastPrinted>
  <dcterms:created xsi:type="dcterms:W3CDTF">2025-01-24T07:25:03Z</dcterms:created>
  <dcterms:modified xsi:type="dcterms:W3CDTF">2025-01-31T05:42:37Z</dcterms:modified>
  <cp:category/>
</cp:coreProperties>
</file>