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31.0.209\gesui\koukyou\下水道管理係\003 地方公営企業決算状況調査関係\R06決算統計\21_経営分析表\R08.01.16_【県市町課】公営企業に係る経営比較分析表（令和６年度決算）の分析等について\02_回答\"/>
    </mc:Choice>
  </mc:AlternateContent>
  <xr:revisionPtr revIDLastSave="0" documentId="13_ncr:1_{3D55CC1C-5502-48F7-BFBA-6F2C96AAFE32}" xr6:coauthVersionLast="47" xr6:coauthVersionMax="47" xr10:uidLastSave="{00000000-0000-0000-0000-000000000000}"/>
  <workbookProtection workbookAlgorithmName="SHA-512" workbookHashValue="g0JxiOaxYLwLOSbKkJ1uEb3auJabkG5ktxIH8m4D5bQMiiw+oCwXo1LEWiJKdi+tjeA2iY5C4XmbBnrulTe0Aw==" workbookSaltValue="kly7EEW8mlVtHk32VPy8U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I85" i="4"/>
  <c r="G85" i="4"/>
  <c r="F85" i="4"/>
  <c r="E85" i="4"/>
  <c r="AT10" i="4"/>
  <c r="AL10" i="4"/>
  <c r="P10" i="4"/>
  <c r="I10" i="4"/>
  <c r="AT8" i="4"/>
  <c r="AL8" i="4"/>
  <c r="P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<sst xmlns="http://schemas.openxmlformats.org/spreadsheetml/2006/main" count="231" uniqueCount="117">
  <si>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</si>
  <si>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</si>
  <si>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</si>
  <si>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</si>
  <si>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</si>
  <si>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</si>
  <si>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</si>
  <si>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</si>
  <si>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</si>
  <si>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</si>
  <si>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</si>
  <si>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</si>
  <si>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</si>
  <si>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</si>
  <si>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</si>
  <si>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</si>
  <si>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</si>
  <si>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</si>
  <si>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</si>
  <si>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</si>
  <si>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</si>
  <si>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</si>
  <si>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</si>
  <si>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</si>
  <si>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</si>
  <si>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</si>
  <si>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</si>
  <si>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</si>
  <si>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</si>
  <si>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</si>
  <si>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</si>
  <si>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</si>
  <si>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</si>
  <si>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</si>
  <si>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</si>
  <si>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</si>
  <si>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</si>
  <si>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</si>
  <si>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</si>
  <si>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</si>
  <si>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</si>
  <si>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</si>
  <si>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</si>
  <si>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</si>
  <si>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</si>
  <si>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</si>
  <si>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</si>
  <si>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</si>
  <si>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</si>
  <si>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</si>
  <si>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</si>
  <si>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</si>
  <si>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</si>
  <si>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</si>
  <si>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</si>
  <si>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</si>
  <si>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</si>
  <si>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</si>
  <si>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</si>
  <si>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</si>
  <si>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</si>
  <si>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</si>
  <si>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</si>
  <si>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</si>
  <si>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</si>
  <si>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</si>
  <si>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</si>
  <si>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</si>
  <si>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</si>
  <si>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</si>
  <si>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</si>
  <si>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</si>
  <si>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</si>
  <si>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</si>
  <si>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</si>
  <si>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</si>
  <si>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</si>
  <si>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</si>
  <si>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</si>
  <si>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</si>
  <si>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</si>
  <si>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</si>
  <si>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</si>
  <si>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</si>
  <si>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</si>
  <si>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</si>
  <si>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</si>
  <si>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</si>
  <si>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</si>
  <si>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</si>
  <si>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</si>
  <si>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</si>
  <si>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</si>
  <si>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</si>
  <si>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</si>
  <si>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</si>
  <si>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</si>
  <si>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</si>
  <si>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</si>
  <si>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</si>
  <si>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</si>
  <si>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</si>
  <si>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</si>
  <si>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</si>
  <si>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</si>
  <si>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</si>
  <si>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</si>
  <si>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</si>
  <si>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</si>
  <si>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</si>
  <si>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</si>
  <si>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</si>
  <si>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</si>
  <si>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</si>
  <si>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本市の農業集落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phoneticPr fontId="4"/>
  </si>
  <si>
    <t>①経常収支比率は、一般会計からの繰入金で収益的収支を均衡させているため、100％となっている。
②累積欠損金は、発生していない。
③流動比率は、類似団体平均値よりも低く、100％を下回っている。1年以内に償還する建設改良費に充てられた企業債を除けば、流動資産が流動負債を上回っており、企業債償還等の原資についても一般会計からの出資金を計画的に繰り入れているため、問題はない。
④企業債残高対事業規模比率は、類似団体平均値よりも大幅に高くなっている。これは、下水道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増加したことにより低下し、類似団体平均値より低く、100％を下回っている。今後、汚水処理経費を削減するとともに適正な使用料水準を検討し、経費回収率の向上を図る必要がある。
⑥汚水処理原価は、類似団体平均値よりも高くなっている。
⑦施設利用率は、類似団体平均値よりも低くなっている。今後も人口減少に伴い、低下する見込みである。
⑧水洗化率は、類似団体平均値よりも低くなっているが、これ以上の上昇は見込めない。</t>
    <rPh sb="354" eb="356">
      <t>ゾウカ</t>
    </rPh>
    <rPh sb="363" eb="365">
      <t>テイカ</t>
    </rPh>
    <rPh sb="376" eb="377">
      <t>ヒク</t>
    </rPh>
    <rPh sb="459" eb="460">
      <t>タカ</t>
    </rPh>
    <rPh sb="534" eb="535">
      <t>ヒク</t>
    </rPh>
    <rPh sb="545" eb="547">
      <t>イジョウ</t>
    </rPh>
    <phoneticPr fontId="4"/>
  </si>
  <si>
    <t>農業集落排水事業は、平成6年の供用開始から30年が経過している。
①有形固定資産減価償却率は、類似団体平均値よりも大幅に高くなっており、施設の老朽化が進んでいる。今後は、最適整備構想に基づき、効率的な改築更新事業を実施していく。
②管渠老朽化率及び③管渠改善率は、耐用年数を経過した管渠は無いことから、計画的な更新を行っていないため、数値は0となっている。将来の改築更新時期を把握し、今後の投資計画等の見直しを図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</si>
</sst>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2C-4DF6-949A-2B95AF0525A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0.02</c:v>
                </c:pt>
              </c:numCache>
            </c:numRef>
          </c:val>
          <c:smooth val="0"/>
          <c:extLst>
            <c:ext xmlns:c16="http://schemas.microsoft.com/office/drawing/2014/chart" uri="{C3380CC4-5D6E-409C-BE32-E72D297353CC}">
              <c16:uniqueId val="{00000001-B32C-4DF6-949A-2B95AF0525A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42.58</c:v>
                </c:pt>
                <c:pt idx="1">
                  <c:v>35.96</c:v>
                </c:pt>
                <c:pt idx="2">
                  <c:v>35.96</c:v>
                </c:pt>
                <c:pt idx="3">
                  <c:v>30.79</c:v>
                </c:pt>
                <c:pt idx="4">
                  <c:v>30.12</c:v>
                </c:pt>
              </c:numCache>
            </c:numRef>
          </c:val>
          <c:extLst>
            <c:ext xmlns:c16="http://schemas.microsoft.com/office/drawing/2014/chart" uri="{C3380CC4-5D6E-409C-BE32-E72D297353CC}">
              <c16:uniqueId val="{00000000-08B3-49B8-A428-34420DDC8F6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52.34</c:v>
                </c:pt>
              </c:numCache>
            </c:numRef>
          </c:val>
          <c:smooth val="0"/>
          <c:extLst>
            <c:ext xmlns:c16="http://schemas.microsoft.com/office/drawing/2014/chart" uri="{C3380CC4-5D6E-409C-BE32-E72D297353CC}">
              <c16:uniqueId val="{00000001-08B3-49B8-A428-34420DDC8F6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87.64</c:v>
                </c:pt>
                <c:pt idx="1">
                  <c:v>88.2</c:v>
                </c:pt>
                <c:pt idx="2">
                  <c:v>88.08</c:v>
                </c:pt>
                <c:pt idx="3">
                  <c:v>88.43</c:v>
                </c:pt>
                <c:pt idx="4">
                  <c:v>89.25</c:v>
                </c:pt>
              </c:numCache>
            </c:numRef>
          </c:val>
          <c:extLst>
            <c:ext xmlns:c16="http://schemas.microsoft.com/office/drawing/2014/chart" uri="{C3380CC4-5D6E-409C-BE32-E72D297353CC}">
              <c16:uniqueId val="{00000000-CB83-41D2-9CD6-2D5CEA400F5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90.05</c:v>
                </c:pt>
              </c:numCache>
            </c:numRef>
          </c:val>
          <c:smooth val="0"/>
          <c:extLst>
            <c:ext xmlns:c16="http://schemas.microsoft.com/office/drawing/2014/chart" uri="{C3380CC4-5D6E-409C-BE32-E72D297353CC}">
              <c16:uniqueId val="{00000001-CB83-41D2-9CD6-2D5CEA400F5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F7B-494B-A6EA-66C3555F2F8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103.04</c:v>
                </c:pt>
              </c:numCache>
            </c:numRef>
          </c:val>
          <c:smooth val="0"/>
          <c:extLst>
            <c:ext xmlns:c16="http://schemas.microsoft.com/office/drawing/2014/chart" uri="{C3380CC4-5D6E-409C-BE32-E72D297353CC}">
              <c16:uniqueId val="{00000001-9F7B-494B-A6EA-66C3555F2F8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46.77</c:v>
                </c:pt>
                <c:pt idx="1">
                  <c:v>48.64</c:v>
                </c:pt>
                <c:pt idx="2">
                  <c:v>50.36</c:v>
                </c:pt>
                <c:pt idx="3">
                  <c:v>52</c:v>
                </c:pt>
                <c:pt idx="4">
                  <c:v>52.29</c:v>
                </c:pt>
              </c:numCache>
            </c:numRef>
          </c:val>
          <c:extLst>
            <c:ext xmlns:c16="http://schemas.microsoft.com/office/drawing/2014/chart" uri="{C3380CC4-5D6E-409C-BE32-E72D297353CC}">
              <c16:uniqueId val="{00000000-FBB2-4A17-87C4-F1F7485FD69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30.49</c:v>
                </c:pt>
              </c:numCache>
            </c:numRef>
          </c:val>
          <c:smooth val="0"/>
          <c:extLst>
            <c:ext xmlns:c16="http://schemas.microsoft.com/office/drawing/2014/chart" uri="{C3380CC4-5D6E-409C-BE32-E72D297353CC}">
              <c16:uniqueId val="{00000001-FBB2-4A17-87C4-F1F7485FD69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22-47C8-8B12-DA964A0BFE3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formatCode="#,##0.00;&quot;△&quot;#,##0.00;&quot;-&quot;">
                  <c:v>0.05</c:v>
                </c:pt>
              </c:numCache>
            </c:numRef>
          </c:val>
          <c:smooth val="0"/>
          <c:extLst>
            <c:ext xmlns:c16="http://schemas.microsoft.com/office/drawing/2014/chart" uri="{C3380CC4-5D6E-409C-BE32-E72D297353CC}">
              <c16:uniqueId val="{00000001-4322-47C8-8B12-DA964A0BFE3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88-4517-A108-BF7791B01E1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100.31</c:v>
                </c:pt>
              </c:numCache>
            </c:numRef>
          </c:val>
          <c:smooth val="0"/>
          <c:extLst>
            <c:ext xmlns:c16="http://schemas.microsoft.com/office/drawing/2014/chart" uri="{C3380CC4-5D6E-409C-BE32-E72D297353CC}">
              <c16:uniqueId val="{00000001-F288-4517-A108-BF7791B01E1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21.82</c:v>
                </c:pt>
                <c:pt idx="1">
                  <c:v>20.76</c:v>
                </c:pt>
                <c:pt idx="2">
                  <c:v>22.05</c:v>
                </c:pt>
                <c:pt idx="3">
                  <c:v>26.49</c:v>
                </c:pt>
                <c:pt idx="4">
                  <c:v>31.98</c:v>
                </c:pt>
              </c:numCache>
            </c:numRef>
          </c:val>
          <c:extLst>
            <c:ext xmlns:c16="http://schemas.microsoft.com/office/drawing/2014/chart" uri="{C3380CC4-5D6E-409C-BE32-E72D297353CC}">
              <c16:uniqueId val="{00000000-61EC-4975-8C44-9DD6081B97D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41.03</c:v>
                </c:pt>
              </c:numCache>
            </c:numRef>
          </c:val>
          <c:smooth val="0"/>
          <c:extLst>
            <c:ext xmlns:c16="http://schemas.microsoft.com/office/drawing/2014/chart" uri="{C3380CC4-5D6E-409C-BE32-E72D297353CC}">
              <c16:uniqueId val="{00000001-61EC-4975-8C44-9DD6081B97D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2265.23</c:v>
                </c:pt>
                <c:pt idx="1">
                  <c:v>2116.16</c:v>
                </c:pt>
                <c:pt idx="2">
                  <c:v>1940.43</c:v>
                </c:pt>
                <c:pt idx="3">
                  <c:v>1834.09</c:v>
                </c:pt>
                <c:pt idx="4">
                  <c:v>1770.4</c:v>
                </c:pt>
              </c:numCache>
            </c:numRef>
          </c:val>
          <c:extLst>
            <c:ext xmlns:c16="http://schemas.microsoft.com/office/drawing/2014/chart" uri="{C3380CC4-5D6E-409C-BE32-E72D297353CC}">
              <c16:uniqueId val="{00000000-0C27-4718-89AD-0EBB1995511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796.8</c:v>
                </c:pt>
              </c:numCache>
            </c:numRef>
          </c:val>
          <c:smooth val="0"/>
          <c:extLst>
            <c:ext xmlns:c16="http://schemas.microsoft.com/office/drawing/2014/chart" uri="{C3380CC4-5D6E-409C-BE32-E72D297353CC}">
              <c16:uniqueId val="{00000001-0C27-4718-89AD-0EBB1995511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63.62</c:v>
                </c:pt>
                <c:pt idx="1">
                  <c:v>65.849999999999994</c:v>
                </c:pt>
                <c:pt idx="2">
                  <c:v>49.32</c:v>
                </c:pt>
                <c:pt idx="3">
                  <c:v>59.93</c:v>
                </c:pt>
                <c:pt idx="4">
                  <c:v>57.36</c:v>
                </c:pt>
              </c:numCache>
            </c:numRef>
          </c:val>
          <c:extLst>
            <c:ext xmlns:c16="http://schemas.microsoft.com/office/drawing/2014/chart" uri="{C3380CC4-5D6E-409C-BE32-E72D297353CC}">
              <c16:uniqueId val="{00000000-F0C7-4822-8D02-25EE3A129FD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58.41</c:v>
                </c:pt>
              </c:numCache>
            </c:numRef>
          </c:val>
          <c:smooth val="0"/>
          <c:extLst>
            <c:ext xmlns:c16="http://schemas.microsoft.com/office/drawing/2014/chart" uri="{C3380CC4-5D6E-409C-BE32-E72D297353CC}">
              <c16:uniqueId val="{00000001-F0C7-4822-8D02-25EE3A129FD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252.07</c:v>
                </c:pt>
                <c:pt idx="1">
                  <c:v>244.92</c:v>
                </c:pt>
                <c:pt idx="2">
                  <c:v>327.85</c:v>
                </c:pt>
                <c:pt idx="3">
                  <c:v>270.82</c:v>
                </c:pt>
                <c:pt idx="4">
                  <c:v>284.2</c:v>
                </c:pt>
              </c:numCache>
            </c:numRef>
          </c:val>
          <c:extLst>
            <c:ext xmlns:c16="http://schemas.microsoft.com/office/drawing/2014/chart" uri="{C3380CC4-5D6E-409C-BE32-E72D297353CC}">
              <c16:uniqueId val="{00000000-F79C-4FB4-959A-31960FF7DE7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267.33999999999997</c:v>
                </c:pt>
              </c:numCache>
            </c:numRef>
          </c:val>
          <c:smooth val="0"/>
          <c:extLst>
            <c:ext xmlns:c16="http://schemas.microsoft.com/office/drawing/2014/chart" uri="{C3380CC4-5D6E-409C-BE32-E72D297353CC}">
              <c16:uniqueId val="{00000001-F79C-4FB4-959A-31960FF7DE7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S2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山口県　萩市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71" t="str">
        <f>データ!$M$6</f>
        <v>非設置</v>
      </c>
      <c r="AE8" s="71"/>
      <c r="AF8" s="71"/>
      <c r="AG8" s="71"/>
      <c r="AH8" s="71"/>
      <c r="AI8" s="71"/>
      <c r="AJ8" s="71"/>
      <c r="AK8" s="3"/>
      <c r="AL8" s="51">
        <f>データ!S6</f>
        <v>41637</v>
      </c>
      <c r="AM8" s="51"/>
      <c r="AN8" s="51"/>
      <c r="AO8" s="51"/>
      <c r="AP8" s="51"/>
      <c r="AQ8" s="51"/>
      <c r="AR8" s="51"/>
      <c r="AS8" s="51"/>
      <c r="AT8" s="50">
        <f>データ!T6</f>
        <v>698.31</v>
      </c>
      <c r="AU8" s="50"/>
      <c r="AV8" s="50"/>
      <c r="AW8" s="50"/>
      <c r="AX8" s="50"/>
      <c r="AY8" s="50"/>
      <c r="AZ8" s="50"/>
      <c r="BA8" s="50"/>
      <c r="BB8" s="50">
        <f>データ!U6</f>
        <v>59.63</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15">
      <c r="A10" s="2"/>
      <c r="B10" s="50" t="str">
        <f>データ!N6</f>
        <v>-</v>
      </c>
      <c r="C10" s="50"/>
      <c r="D10" s="50"/>
      <c r="E10" s="50"/>
      <c r="F10" s="50"/>
      <c r="G10" s="50"/>
      <c r="H10" s="50"/>
      <c r="I10" s="50">
        <f>データ!O6</f>
        <v>80.06</v>
      </c>
      <c r="J10" s="50"/>
      <c r="K10" s="50"/>
      <c r="L10" s="50"/>
      <c r="M10" s="50"/>
      <c r="N10" s="50"/>
      <c r="O10" s="50"/>
      <c r="P10" s="50">
        <f>データ!P6</f>
        <v>10.08</v>
      </c>
      <c r="Q10" s="50"/>
      <c r="R10" s="50"/>
      <c r="S10" s="50"/>
      <c r="T10" s="50"/>
      <c r="U10" s="50"/>
      <c r="V10" s="50"/>
      <c r="W10" s="50">
        <f>データ!Q6</f>
        <v>100</v>
      </c>
      <c r="X10" s="50"/>
      <c r="Y10" s="50"/>
      <c r="Z10" s="50"/>
      <c r="AA10" s="50"/>
      <c r="AB10" s="50"/>
      <c r="AC10" s="50"/>
      <c r="AD10" s="51">
        <f>データ!R6</f>
        <v>2970</v>
      </c>
      <c r="AE10" s="51"/>
      <c r="AF10" s="51"/>
      <c r="AG10" s="51"/>
      <c r="AH10" s="51"/>
      <c r="AI10" s="51"/>
      <c r="AJ10" s="51"/>
      <c r="AK10" s="2"/>
      <c r="AL10" s="51">
        <f>データ!V6</f>
        <v>4141</v>
      </c>
      <c r="AM10" s="51"/>
      <c r="AN10" s="51"/>
      <c r="AO10" s="51"/>
      <c r="AP10" s="51"/>
      <c r="AQ10" s="51"/>
      <c r="AR10" s="51"/>
      <c r="AS10" s="51"/>
      <c r="AT10" s="50">
        <f>データ!W6</f>
        <v>5.79</v>
      </c>
      <c r="AU10" s="50"/>
      <c r="AV10" s="50"/>
      <c r="AW10" s="50"/>
      <c r="AX10" s="50"/>
      <c r="AY10" s="50"/>
      <c r="AZ10" s="50"/>
      <c r="BA10" s="50"/>
      <c r="BB10" s="50">
        <f>データ!X6</f>
        <v>715.2</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wRnYTZ/Eu06EJYI75vxOuOt1lOl9C0ONbe70LGKwSMPipMe9CLIDk1R8Lit7/PPmng4zICsxw4Eb32PAhnHbNQ==" saltValue="lCIAw43ZIskdfpDwK+Jj6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352047</v>
      </c>
      <c r="D6" s="19">
        <f t="shared" si="3"/>
        <v>46</v>
      </c>
      <c r="E6" s="19">
        <f t="shared" si="3"/>
        <v>17</v>
      </c>
      <c r="F6" s="19">
        <f t="shared" si="3"/>
        <v>5</v>
      </c>
      <c r="G6" s="19">
        <f t="shared" si="3"/>
        <v>0</v>
      </c>
      <c r="H6" s="19" t="str">
        <f t="shared" si="3"/>
        <v>山口県　萩市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80.06</v>
      </c>
      <c r="P6" s="20">
        <f t="shared" si="3"/>
        <v>10.08</v>
      </c>
      <c r="Q6" s="20">
        <f t="shared" si="3"/>
        <v>100</v>
      </c>
      <c r="R6" s="20">
        <f t="shared" si="3"/>
        <v>2970</v>
      </c>
      <c r="S6" s="20">
        <f t="shared" si="3"/>
        <v>41637</v>
      </c>
      <c r="T6" s="20">
        <f t="shared" si="3"/>
        <v>698.31</v>
      </c>
      <c r="U6" s="20">
        <f t="shared" si="3"/>
        <v>59.63</v>
      </c>
      <c r="V6" s="20">
        <f t="shared" si="3"/>
        <v>4141</v>
      </c>
      <c r="W6" s="20">
        <f t="shared" si="3"/>
        <v>5.79</v>
      </c>
      <c r="X6" s="20">
        <f t="shared" si="3"/>
        <v>715.2</v>
      </c>
      <c r="Y6" s="21">
        <f>IF(Y7="",NA(),Y7)</f>
        <v>100</v>
      </c>
      <c r="Z6" s="21">
        <f t="shared" ref="Z6:AH6" si="4">IF(Z7="",NA(),Z7)</f>
        <v>100</v>
      </c>
      <c r="AA6" s="21">
        <f t="shared" si="4"/>
        <v>100</v>
      </c>
      <c r="AB6" s="21">
        <f t="shared" si="4"/>
        <v>100</v>
      </c>
      <c r="AC6" s="21">
        <f t="shared" si="4"/>
        <v>100</v>
      </c>
      <c r="AD6" s="21">
        <f t="shared" si="4"/>
        <v>106.37</v>
      </c>
      <c r="AE6" s="21">
        <f t="shared" si="4"/>
        <v>106.07</v>
      </c>
      <c r="AF6" s="21">
        <f t="shared" si="4"/>
        <v>105.5</v>
      </c>
      <c r="AG6" s="21">
        <f t="shared" si="4"/>
        <v>106.35</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100.31</v>
      </c>
      <c r="AT6" s="20" t="str">
        <f>IF(AT7="","",IF(AT7="-","【-】","【"&amp;SUBSTITUTE(TEXT(AT7,"#,##0.00"),"-","△")&amp;"】"))</f>
        <v>【102.74】</v>
      </c>
      <c r="AU6" s="21">
        <f>IF(AU7="",NA(),AU7)</f>
        <v>21.82</v>
      </c>
      <c r="AV6" s="21">
        <f t="shared" ref="AV6:BD6" si="6">IF(AV7="",NA(),AV7)</f>
        <v>20.76</v>
      </c>
      <c r="AW6" s="21">
        <f t="shared" si="6"/>
        <v>22.05</v>
      </c>
      <c r="AX6" s="21">
        <f t="shared" si="6"/>
        <v>26.49</v>
      </c>
      <c r="AY6" s="21">
        <f t="shared" si="6"/>
        <v>31.98</v>
      </c>
      <c r="AZ6" s="21">
        <f t="shared" si="6"/>
        <v>29.13</v>
      </c>
      <c r="BA6" s="21">
        <f t="shared" si="6"/>
        <v>35.69</v>
      </c>
      <c r="BB6" s="21">
        <f t="shared" si="6"/>
        <v>38.4</v>
      </c>
      <c r="BC6" s="21">
        <f t="shared" si="6"/>
        <v>44.04</v>
      </c>
      <c r="BD6" s="21">
        <f t="shared" si="6"/>
        <v>41.03</v>
      </c>
      <c r="BE6" s="20" t="str">
        <f>IF(BE7="","",IF(BE7="-","【-】","【"&amp;SUBSTITUTE(TEXT(BE7,"#,##0.00"),"-","△")&amp;"】"))</f>
        <v>【47.19】</v>
      </c>
      <c r="BF6" s="21">
        <f>IF(BF7="",NA(),BF7)</f>
        <v>2265.23</v>
      </c>
      <c r="BG6" s="21">
        <f t="shared" ref="BG6:BO6" si="7">IF(BG7="",NA(),BG7)</f>
        <v>2116.16</v>
      </c>
      <c r="BH6" s="21">
        <f t="shared" si="7"/>
        <v>1940.43</v>
      </c>
      <c r="BI6" s="21">
        <f t="shared" si="7"/>
        <v>1834.09</v>
      </c>
      <c r="BJ6" s="21">
        <f t="shared" si="7"/>
        <v>1770.4</v>
      </c>
      <c r="BK6" s="21">
        <f t="shared" si="7"/>
        <v>867.83</v>
      </c>
      <c r="BL6" s="21">
        <f t="shared" si="7"/>
        <v>791.76</v>
      </c>
      <c r="BM6" s="21">
        <f t="shared" si="7"/>
        <v>900.82</v>
      </c>
      <c r="BN6" s="21">
        <f t="shared" si="7"/>
        <v>839.21</v>
      </c>
      <c r="BO6" s="21">
        <f t="shared" si="7"/>
        <v>796.8</v>
      </c>
      <c r="BP6" s="20" t="str">
        <f>IF(BP7="","",IF(BP7="-","【-】","【"&amp;SUBSTITUTE(TEXT(BP7,"#,##0.00"),"-","△")&amp;"】"))</f>
        <v>【798.10】</v>
      </c>
      <c r="BQ6" s="21">
        <f>IF(BQ7="",NA(),BQ7)</f>
        <v>63.62</v>
      </c>
      <c r="BR6" s="21">
        <f t="shared" ref="BR6:BZ6" si="8">IF(BR7="",NA(),BR7)</f>
        <v>65.849999999999994</v>
      </c>
      <c r="BS6" s="21">
        <f t="shared" si="8"/>
        <v>49.32</v>
      </c>
      <c r="BT6" s="21">
        <f t="shared" si="8"/>
        <v>59.93</v>
      </c>
      <c r="BU6" s="21">
        <f t="shared" si="8"/>
        <v>57.36</v>
      </c>
      <c r="BV6" s="21">
        <f t="shared" si="8"/>
        <v>57.08</v>
      </c>
      <c r="BW6" s="21">
        <f t="shared" si="8"/>
        <v>56.26</v>
      </c>
      <c r="BX6" s="21">
        <f t="shared" si="8"/>
        <v>52.94</v>
      </c>
      <c r="BY6" s="21">
        <f t="shared" si="8"/>
        <v>52.05</v>
      </c>
      <c r="BZ6" s="21">
        <f t="shared" si="8"/>
        <v>58.41</v>
      </c>
      <c r="CA6" s="20" t="str">
        <f>IF(CA7="","",IF(CA7="-","【-】","【"&amp;SUBSTITUTE(TEXT(CA7,"#,##0.00"),"-","△")&amp;"】"))</f>
        <v>【54.51】</v>
      </c>
      <c r="CB6" s="21">
        <f>IF(CB7="",NA(),CB7)</f>
        <v>252.07</v>
      </c>
      <c r="CC6" s="21">
        <f t="shared" ref="CC6:CK6" si="9">IF(CC7="",NA(),CC7)</f>
        <v>244.92</v>
      </c>
      <c r="CD6" s="21">
        <f t="shared" si="9"/>
        <v>327.85</v>
      </c>
      <c r="CE6" s="21">
        <f t="shared" si="9"/>
        <v>270.82</v>
      </c>
      <c r="CF6" s="21">
        <f t="shared" si="9"/>
        <v>284.2</v>
      </c>
      <c r="CG6" s="21">
        <f t="shared" si="9"/>
        <v>274.99</v>
      </c>
      <c r="CH6" s="21">
        <f t="shared" si="9"/>
        <v>282.08999999999997</v>
      </c>
      <c r="CI6" s="21">
        <f t="shared" si="9"/>
        <v>303.27999999999997</v>
      </c>
      <c r="CJ6" s="21">
        <f t="shared" si="9"/>
        <v>301.86</v>
      </c>
      <c r="CK6" s="21">
        <f t="shared" si="9"/>
        <v>267.33999999999997</v>
      </c>
      <c r="CL6" s="20" t="str">
        <f>IF(CL7="","",IF(CL7="-","【-】","【"&amp;SUBSTITUTE(TEXT(CL7,"#,##0.00"),"-","△")&amp;"】"))</f>
        <v>【286.33】</v>
      </c>
      <c r="CM6" s="21">
        <f>IF(CM7="",NA(),CM7)</f>
        <v>42.58</v>
      </c>
      <c r="CN6" s="21">
        <f t="shared" ref="CN6:CV6" si="10">IF(CN7="",NA(),CN7)</f>
        <v>35.96</v>
      </c>
      <c r="CO6" s="21">
        <f t="shared" si="10"/>
        <v>35.96</v>
      </c>
      <c r="CP6" s="21">
        <f t="shared" si="10"/>
        <v>30.79</v>
      </c>
      <c r="CQ6" s="21">
        <f t="shared" si="10"/>
        <v>30.12</v>
      </c>
      <c r="CR6" s="21">
        <f t="shared" si="10"/>
        <v>54.83</v>
      </c>
      <c r="CS6" s="21">
        <f t="shared" si="10"/>
        <v>66.53</v>
      </c>
      <c r="CT6" s="21">
        <f t="shared" si="10"/>
        <v>52.35</v>
      </c>
      <c r="CU6" s="21">
        <f t="shared" si="10"/>
        <v>46.25</v>
      </c>
      <c r="CV6" s="21">
        <f t="shared" si="10"/>
        <v>52.34</v>
      </c>
      <c r="CW6" s="20" t="str">
        <f>IF(CW7="","",IF(CW7="-","【-】","【"&amp;SUBSTITUTE(TEXT(CW7,"#,##0.00"),"-","△")&amp;"】"))</f>
        <v>【49.92】</v>
      </c>
      <c r="CX6" s="21">
        <f>IF(CX7="",NA(),CX7)</f>
        <v>87.64</v>
      </c>
      <c r="CY6" s="21">
        <f t="shared" ref="CY6:DG6" si="11">IF(CY7="",NA(),CY7)</f>
        <v>88.2</v>
      </c>
      <c r="CZ6" s="21">
        <f t="shared" si="11"/>
        <v>88.08</v>
      </c>
      <c r="DA6" s="21">
        <f t="shared" si="11"/>
        <v>88.43</v>
      </c>
      <c r="DB6" s="21">
        <f t="shared" si="11"/>
        <v>89.25</v>
      </c>
      <c r="DC6" s="21">
        <f t="shared" si="11"/>
        <v>84.7</v>
      </c>
      <c r="DD6" s="21">
        <f t="shared" si="11"/>
        <v>84.67</v>
      </c>
      <c r="DE6" s="21">
        <f t="shared" si="11"/>
        <v>84.39</v>
      </c>
      <c r="DF6" s="21">
        <f t="shared" si="11"/>
        <v>83.96</v>
      </c>
      <c r="DG6" s="21">
        <f t="shared" si="11"/>
        <v>90.05</v>
      </c>
      <c r="DH6" s="20" t="str">
        <f>IF(DH7="","",IF(DH7="-","【-】","【"&amp;SUBSTITUTE(TEXT(DH7,"#,##0.00"),"-","△")&amp;"】"))</f>
        <v>【87.80】</v>
      </c>
      <c r="DI6" s="21">
        <f>IF(DI7="",NA(),DI7)</f>
        <v>46.77</v>
      </c>
      <c r="DJ6" s="21">
        <f t="shared" ref="DJ6:DR6" si="12">IF(DJ7="",NA(),DJ7)</f>
        <v>48.64</v>
      </c>
      <c r="DK6" s="21">
        <f t="shared" si="12"/>
        <v>50.36</v>
      </c>
      <c r="DL6" s="21">
        <f t="shared" si="12"/>
        <v>52</v>
      </c>
      <c r="DM6" s="21">
        <f t="shared" si="12"/>
        <v>52.29</v>
      </c>
      <c r="DN6" s="21">
        <f t="shared" si="12"/>
        <v>20.34</v>
      </c>
      <c r="DO6" s="21">
        <f t="shared" si="12"/>
        <v>21.85</v>
      </c>
      <c r="DP6" s="21">
        <f t="shared" si="12"/>
        <v>25.19</v>
      </c>
      <c r="DQ6" s="21">
        <f t="shared" si="12"/>
        <v>25.46</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0.02</v>
      </c>
      <c r="EO6" s="20" t="str">
        <f>IF(EO7="","",IF(EO7="-","【-】","【"&amp;SUBSTITUTE(TEXT(EO7,"#,##0.00"),"-","△")&amp;"】"))</f>
        <v>【0.02】</v>
      </c>
    </row>
    <row r="7" spans="1:148" s="22" customFormat="1" x14ac:dyDescent="0.15">
      <c r="A7" s="14"/>
      <c r="B7" s="23">
        <v>2024</v>
      </c>
      <c r="C7" s="23">
        <v>352047</v>
      </c>
      <c r="D7" s="23">
        <v>46</v>
      </c>
      <c r="E7" s="23">
        <v>17</v>
      </c>
      <c r="F7" s="23">
        <v>5</v>
      </c>
      <c r="G7" s="23">
        <v>0</v>
      </c>
      <c r="H7" s="23" t="s">
        <v>96</v>
      </c>
      <c r="I7" s="23" t="s">
        <v>97</v>
      </c>
      <c r="J7" s="23" t="s">
        <v>98</v>
      </c>
      <c r="K7" s="23" t="s">
        <v>99</v>
      </c>
      <c r="L7" s="23" t="s">
        <v>100</v>
      </c>
      <c r="M7" s="23" t="s">
        <v>101</v>
      </c>
      <c r="N7" s="24" t="s">
        <v>102</v>
      </c>
      <c r="O7" s="24">
        <v>80.06</v>
      </c>
      <c r="P7" s="24">
        <v>10.08</v>
      </c>
      <c r="Q7" s="24">
        <v>100</v>
      </c>
      <c r="R7" s="24">
        <v>2970</v>
      </c>
      <c r="S7" s="24">
        <v>41637</v>
      </c>
      <c r="T7" s="24">
        <v>698.31</v>
      </c>
      <c r="U7" s="24">
        <v>59.63</v>
      </c>
      <c r="V7" s="24">
        <v>4141</v>
      </c>
      <c r="W7" s="24">
        <v>5.79</v>
      </c>
      <c r="X7" s="24">
        <v>715.2</v>
      </c>
      <c r="Y7" s="24">
        <v>100</v>
      </c>
      <c r="Z7" s="24">
        <v>100</v>
      </c>
      <c r="AA7" s="24">
        <v>100</v>
      </c>
      <c r="AB7" s="24">
        <v>100</v>
      </c>
      <c r="AC7" s="24">
        <v>100</v>
      </c>
      <c r="AD7" s="24">
        <v>106.37</v>
      </c>
      <c r="AE7" s="24">
        <v>106.07</v>
      </c>
      <c r="AF7" s="24">
        <v>105.5</v>
      </c>
      <c r="AG7" s="24">
        <v>106.35</v>
      </c>
      <c r="AH7" s="24">
        <v>103.04</v>
      </c>
      <c r="AI7" s="24">
        <v>104.3</v>
      </c>
      <c r="AJ7" s="24">
        <v>0</v>
      </c>
      <c r="AK7" s="24">
        <v>0</v>
      </c>
      <c r="AL7" s="24">
        <v>0</v>
      </c>
      <c r="AM7" s="24">
        <v>0</v>
      </c>
      <c r="AN7" s="24">
        <v>0</v>
      </c>
      <c r="AO7" s="24">
        <v>139.02000000000001</v>
      </c>
      <c r="AP7" s="24">
        <v>132.04</v>
      </c>
      <c r="AQ7" s="24">
        <v>145.43</v>
      </c>
      <c r="AR7" s="24">
        <v>129.88999999999999</v>
      </c>
      <c r="AS7" s="24">
        <v>100.31</v>
      </c>
      <c r="AT7" s="24">
        <v>102.74</v>
      </c>
      <c r="AU7" s="24">
        <v>21.82</v>
      </c>
      <c r="AV7" s="24">
        <v>20.76</v>
      </c>
      <c r="AW7" s="24">
        <v>22.05</v>
      </c>
      <c r="AX7" s="24">
        <v>26.49</v>
      </c>
      <c r="AY7" s="24">
        <v>31.98</v>
      </c>
      <c r="AZ7" s="24">
        <v>29.13</v>
      </c>
      <c r="BA7" s="24">
        <v>35.69</v>
      </c>
      <c r="BB7" s="24">
        <v>38.4</v>
      </c>
      <c r="BC7" s="24">
        <v>44.04</v>
      </c>
      <c r="BD7" s="24">
        <v>41.03</v>
      </c>
      <c r="BE7" s="24">
        <v>47.19</v>
      </c>
      <c r="BF7" s="24">
        <v>2265.23</v>
      </c>
      <c r="BG7" s="24">
        <v>2116.16</v>
      </c>
      <c r="BH7" s="24">
        <v>1940.43</v>
      </c>
      <c r="BI7" s="24">
        <v>1834.09</v>
      </c>
      <c r="BJ7" s="24">
        <v>1770.4</v>
      </c>
      <c r="BK7" s="24">
        <v>867.83</v>
      </c>
      <c r="BL7" s="24">
        <v>791.76</v>
      </c>
      <c r="BM7" s="24">
        <v>900.82</v>
      </c>
      <c r="BN7" s="24">
        <v>839.21</v>
      </c>
      <c r="BO7" s="24">
        <v>796.8</v>
      </c>
      <c r="BP7" s="24">
        <v>798.1</v>
      </c>
      <c r="BQ7" s="24">
        <v>63.62</v>
      </c>
      <c r="BR7" s="24">
        <v>65.849999999999994</v>
      </c>
      <c r="BS7" s="24">
        <v>49.32</v>
      </c>
      <c r="BT7" s="24">
        <v>59.93</v>
      </c>
      <c r="BU7" s="24">
        <v>57.36</v>
      </c>
      <c r="BV7" s="24">
        <v>57.08</v>
      </c>
      <c r="BW7" s="24">
        <v>56.26</v>
      </c>
      <c r="BX7" s="24">
        <v>52.94</v>
      </c>
      <c r="BY7" s="24">
        <v>52.05</v>
      </c>
      <c r="BZ7" s="24">
        <v>58.41</v>
      </c>
      <c r="CA7" s="24">
        <v>54.51</v>
      </c>
      <c r="CB7" s="24">
        <v>252.07</v>
      </c>
      <c r="CC7" s="24">
        <v>244.92</v>
      </c>
      <c r="CD7" s="24">
        <v>327.85</v>
      </c>
      <c r="CE7" s="24">
        <v>270.82</v>
      </c>
      <c r="CF7" s="24">
        <v>284.2</v>
      </c>
      <c r="CG7" s="24">
        <v>274.99</v>
      </c>
      <c r="CH7" s="24">
        <v>282.08999999999997</v>
      </c>
      <c r="CI7" s="24">
        <v>303.27999999999997</v>
      </c>
      <c r="CJ7" s="24">
        <v>301.86</v>
      </c>
      <c r="CK7" s="24">
        <v>267.33999999999997</v>
      </c>
      <c r="CL7" s="24">
        <v>286.33</v>
      </c>
      <c r="CM7" s="24">
        <v>42.58</v>
      </c>
      <c r="CN7" s="24">
        <v>35.96</v>
      </c>
      <c r="CO7" s="24">
        <v>35.96</v>
      </c>
      <c r="CP7" s="24">
        <v>30.79</v>
      </c>
      <c r="CQ7" s="24">
        <v>30.12</v>
      </c>
      <c r="CR7" s="24">
        <v>54.83</v>
      </c>
      <c r="CS7" s="24">
        <v>66.53</v>
      </c>
      <c r="CT7" s="24">
        <v>52.35</v>
      </c>
      <c r="CU7" s="24">
        <v>46.25</v>
      </c>
      <c r="CV7" s="24">
        <v>52.34</v>
      </c>
      <c r="CW7" s="24">
        <v>49.92</v>
      </c>
      <c r="CX7" s="24">
        <v>87.64</v>
      </c>
      <c r="CY7" s="24">
        <v>88.2</v>
      </c>
      <c r="CZ7" s="24">
        <v>88.08</v>
      </c>
      <c r="DA7" s="24">
        <v>88.43</v>
      </c>
      <c r="DB7" s="24">
        <v>89.25</v>
      </c>
      <c r="DC7" s="24">
        <v>84.7</v>
      </c>
      <c r="DD7" s="24">
        <v>84.67</v>
      </c>
      <c r="DE7" s="24">
        <v>84.39</v>
      </c>
      <c r="DF7" s="24">
        <v>83.96</v>
      </c>
      <c r="DG7" s="24">
        <v>90.05</v>
      </c>
      <c r="DH7" s="24">
        <v>87.8</v>
      </c>
      <c r="DI7" s="24">
        <v>46.77</v>
      </c>
      <c r="DJ7" s="24">
        <v>48.64</v>
      </c>
      <c r="DK7" s="24">
        <v>50.36</v>
      </c>
      <c r="DL7" s="24">
        <v>52</v>
      </c>
      <c r="DM7" s="24">
        <v>52.29</v>
      </c>
      <c r="DN7" s="24">
        <v>20.34</v>
      </c>
      <c r="DO7" s="24">
        <v>21.85</v>
      </c>
      <c r="DP7" s="24">
        <v>25.19</v>
      </c>
      <c r="DQ7" s="24">
        <v>25.46</v>
      </c>
      <c r="DR7" s="24">
        <v>30.49</v>
      </c>
      <c r="DS7" s="24">
        <v>28.46</v>
      </c>
      <c r="DT7" s="24">
        <v>0</v>
      </c>
      <c r="DU7" s="24">
        <v>0</v>
      </c>
      <c r="DV7" s="24">
        <v>0</v>
      </c>
      <c r="DW7" s="24">
        <v>0</v>
      </c>
      <c r="DX7" s="24">
        <v>0</v>
      </c>
      <c r="DY7" s="24">
        <v>0</v>
      </c>
      <c r="DZ7" s="24">
        <v>0</v>
      </c>
      <c r="EA7" s="24">
        <v>0</v>
      </c>
      <c r="EB7" s="24">
        <v>0.19</v>
      </c>
      <c r="EC7" s="24">
        <v>0.05</v>
      </c>
      <c r="ED7" s="24">
        <v>0.03</v>
      </c>
      <c r="EE7" s="24">
        <v>0</v>
      </c>
      <c r="EF7" s="24">
        <v>0</v>
      </c>
      <c r="EG7" s="24">
        <v>0</v>
      </c>
      <c r="EH7" s="24">
        <v>0</v>
      </c>
      <c r="EI7" s="24">
        <v>0</v>
      </c>
      <c r="EJ7" s="24">
        <v>0.25</v>
      </c>
      <c r="EK7" s="24">
        <v>0.05</v>
      </c>
      <c r="EL7" s="24">
        <v>0.03</v>
      </c>
      <c r="EM7" s="24">
        <v>0.03</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裕司</cp:lastModifiedBy>
  <dcterms:created xsi:type="dcterms:W3CDTF">2025-12-23T06:22:53Z</dcterms:created>
  <dcterms:modified xsi:type="dcterms:W3CDTF">2026-01-27T06:00:41Z</dcterms:modified>
  <cp:category/>
</cp:coreProperties>
</file>